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apers\000 WBvC\WWW-EXCEL-Dateien\V403-2016-12-08\"/>
    </mc:Choice>
  </mc:AlternateContent>
  <bookViews>
    <workbookView minimized="1" xWindow="0" yWindow="0" windowWidth="28800" windowHeight="13140" firstSheet="3" activeTab="5"/>
  </bookViews>
  <sheets>
    <sheet name="3.2.1. Fall 1 - Fall 5" sheetId="83" r:id="rId1"/>
    <sheet name="3.2.1 interner Zinssatz IKV-Lsg" sheetId="65" r:id="rId2"/>
    <sheet name="3.2.1 int. Zinssatz NBW-Solver" sheetId="66" r:id="rId3"/>
    <sheet name="3.2.2KapWertfkt mehrere Nullst." sheetId="67" r:id="rId4"/>
    <sheet name="3.2.2 Anlage internen Zinssatz" sheetId="68" r:id="rId5"/>
    <sheet name="3.3.1 Abb 3.2 Kapwertfkten" sheetId="9" r:id="rId6"/>
    <sheet name="3.4.1.1" sheetId="69" r:id="rId7"/>
    <sheet name="3.4.2" sheetId="70" r:id="rId8"/>
    <sheet name="3.5.1" sheetId="71" r:id="rId9"/>
    <sheet name="3.5.2" sheetId="72" r:id="rId10"/>
  </sheets>
  <calcPr calcId="171027"/>
</workbook>
</file>

<file path=xl/calcChain.xml><?xml version="1.0" encoding="utf-8"?>
<calcChain xmlns="http://schemas.openxmlformats.org/spreadsheetml/2006/main">
  <c r="F76" i="83" l="1"/>
  <c r="E76" i="83"/>
  <c r="F60" i="83"/>
  <c r="E60" i="83"/>
  <c r="G59" i="83"/>
  <c r="H59" i="83" s="1"/>
  <c r="F45" i="83"/>
  <c r="E45" i="83"/>
  <c r="G44" i="83"/>
  <c r="H44" i="83" s="1"/>
  <c r="F25" i="83"/>
  <c r="G25" i="83"/>
  <c r="H25" i="83"/>
  <c r="I25" i="83"/>
  <c r="J25" i="83"/>
  <c r="K25" i="83"/>
  <c r="L25" i="83"/>
  <c r="H24" i="83"/>
  <c r="I24" i="83"/>
  <c r="J24" i="83"/>
  <c r="K24" i="83" s="1"/>
  <c r="L24" i="83" s="1"/>
  <c r="G24" i="83"/>
  <c r="E25" i="83"/>
  <c r="E17" i="83"/>
  <c r="L7" i="83"/>
  <c r="E7" i="83"/>
  <c r="G76" i="83" l="1"/>
  <c r="I59" i="83"/>
  <c r="H60" i="83"/>
  <c r="G60" i="83"/>
  <c r="I44" i="83"/>
  <c r="H45" i="83"/>
  <c r="G45" i="83"/>
  <c r="J59" i="83" l="1"/>
  <c r="I60" i="83"/>
  <c r="J44" i="83"/>
  <c r="I45" i="83"/>
  <c r="C24" i="67"/>
  <c r="C25" i="67"/>
  <c r="C26" i="67"/>
  <c r="C27" i="67"/>
  <c r="C28" i="67"/>
  <c r="C29" i="67"/>
  <c r="C30" i="67"/>
  <c r="C31" i="67"/>
  <c r="C32" i="67"/>
  <c r="C33" i="67"/>
  <c r="C34" i="67"/>
  <c r="C35" i="67"/>
  <c r="C36" i="67"/>
  <c r="C37" i="67"/>
  <c r="C38" i="67"/>
  <c r="C39" i="67"/>
  <c r="K59" i="83" l="1"/>
  <c r="J60" i="83"/>
  <c r="K44" i="83"/>
  <c r="J45" i="83"/>
  <c r="C15" i="72"/>
  <c r="C16" i="72" s="1"/>
  <c r="C17" i="72" s="1"/>
  <c r="G9" i="72"/>
  <c r="G10" i="72" s="1"/>
  <c r="G11" i="72" s="1"/>
  <c r="C9" i="72"/>
  <c r="C10" i="72" s="1"/>
  <c r="C11" i="72" s="1"/>
  <c r="K4" i="70"/>
  <c r="L5" i="70" s="1"/>
  <c r="D19" i="71"/>
  <c r="D8" i="71"/>
  <c r="D10" i="71"/>
  <c r="D21" i="71"/>
  <c r="L59" i="83" l="1"/>
  <c r="L60" i="83" s="1"/>
  <c r="K60" i="83"/>
  <c r="K45" i="83"/>
  <c r="L44" i="83"/>
  <c r="L45" i="83" s="1"/>
  <c r="C29" i="70"/>
  <c r="L6" i="70"/>
  <c r="C23" i="70"/>
  <c r="C17" i="70"/>
  <c r="G4" i="70"/>
  <c r="H5" i="70" s="1"/>
  <c r="H6" i="70" s="1"/>
  <c r="C4" i="70"/>
  <c r="D5" i="70" s="1"/>
  <c r="D6" i="70" s="1"/>
  <c r="E21" i="69" l="1"/>
  <c r="D19" i="69"/>
  <c r="D8" i="69"/>
  <c r="F19" i="9" l="1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18" i="9"/>
  <c r="T14" i="67"/>
  <c r="U14" i="67"/>
  <c r="V14" i="67"/>
  <c r="W14" i="67"/>
  <c r="X14" i="67"/>
  <c r="Y14" i="67"/>
  <c r="Z14" i="67"/>
  <c r="AA14" i="67"/>
  <c r="S14" i="67"/>
  <c r="C13" i="67"/>
  <c r="C7" i="68" l="1"/>
  <c r="D7" i="68" s="1"/>
  <c r="D8" i="68" s="1"/>
  <c r="D9" i="68" s="1"/>
  <c r="E9" i="68" s="1"/>
  <c r="E10" i="68" s="1"/>
  <c r="E11" i="68" s="1"/>
  <c r="F11" i="68" s="1"/>
  <c r="F12" i="68" s="1"/>
  <c r="R22" i="67"/>
  <c r="C14" i="67"/>
  <c r="C15" i="67"/>
  <c r="C16" i="67"/>
  <c r="C17" i="67"/>
  <c r="C18" i="67"/>
  <c r="C19" i="67"/>
  <c r="C20" i="67"/>
  <c r="C21" i="67"/>
  <c r="C22" i="67"/>
  <c r="C23" i="67"/>
  <c r="C40" i="67"/>
  <c r="C41" i="67"/>
  <c r="C42" i="67"/>
  <c r="C43" i="67"/>
  <c r="C44" i="67"/>
  <c r="C45" i="67"/>
  <c r="C46" i="67"/>
  <c r="C47" i="67"/>
  <c r="C48" i="67"/>
  <c r="C49" i="67"/>
  <c r="C50" i="67"/>
  <c r="C51" i="67"/>
  <c r="C52" i="67"/>
  <c r="C53" i="67"/>
  <c r="C54" i="67"/>
  <c r="C55" i="67"/>
  <c r="C56" i="67"/>
  <c r="C57" i="67"/>
  <c r="C58" i="67"/>
  <c r="C59" i="67"/>
  <c r="C60" i="67"/>
  <c r="C61" i="67"/>
  <c r="C62" i="67"/>
  <c r="C63" i="67"/>
  <c r="C64" i="67"/>
  <c r="C65" i="67"/>
  <c r="C66" i="67"/>
  <c r="C67" i="67"/>
  <c r="C68" i="67"/>
  <c r="C69" i="67"/>
  <c r="C70" i="67"/>
  <c r="C71" i="67"/>
  <c r="C72" i="67"/>
  <c r="C73" i="67"/>
  <c r="C74" i="67"/>
  <c r="C75" i="67"/>
  <c r="C76" i="67"/>
  <c r="C77" i="67"/>
  <c r="C78" i="67"/>
  <c r="C79" i="67"/>
  <c r="C80" i="67"/>
  <c r="C81" i="67"/>
  <c r="C82" i="67"/>
  <c r="C83" i="67"/>
  <c r="C84" i="67"/>
  <c r="C85" i="67"/>
  <c r="C86" i="67"/>
  <c r="C87" i="67"/>
  <c r="C88" i="67"/>
  <c r="C89" i="67"/>
  <c r="C90" i="67"/>
  <c r="C91" i="67"/>
  <c r="C92" i="67"/>
  <c r="C93" i="67"/>
  <c r="C94" i="67"/>
  <c r="C95" i="67"/>
  <c r="C96" i="67"/>
  <c r="C97" i="67"/>
  <c r="C98" i="67"/>
  <c r="C99" i="67"/>
  <c r="C100" i="67"/>
  <c r="C101" i="67"/>
  <c r="C102" i="67"/>
  <c r="C103" i="67"/>
  <c r="C104" i="67"/>
  <c r="C105" i="67"/>
  <c r="C106" i="67"/>
  <c r="C107" i="67"/>
  <c r="C108" i="67"/>
  <c r="C109" i="67"/>
  <c r="C110" i="67"/>
  <c r="C111" i="67"/>
  <c r="C112" i="67"/>
  <c r="C113" i="67"/>
  <c r="C114" i="67"/>
  <c r="C115" i="67"/>
  <c r="C116" i="67"/>
  <c r="C117" i="67"/>
  <c r="C118" i="67"/>
  <c r="C119" i="67"/>
  <c r="C120" i="67"/>
  <c r="C121" i="67"/>
  <c r="C122" i="67"/>
  <c r="C123" i="67"/>
  <c r="C124" i="67"/>
  <c r="C125" i="67"/>
  <c r="C126" i="67"/>
  <c r="C127" i="67"/>
  <c r="C128" i="67"/>
  <c r="C129" i="67"/>
  <c r="C130" i="67"/>
  <c r="C131" i="67"/>
  <c r="C132" i="67"/>
  <c r="C133" i="67"/>
  <c r="C4" i="66" l="1"/>
  <c r="B4" i="66"/>
  <c r="D3" i="66"/>
  <c r="D4" i="66" s="1"/>
  <c r="C4" i="65"/>
  <c r="B4" i="65"/>
  <c r="D3" i="65"/>
  <c r="E3" i="65" s="1"/>
  <c r="E3" i="66" l="1"/>
  <c r="F3" i="66" s="1"/>
  <c r="G3" i="66"/>
  <c r="F4" i="66"/>
  <c r="E4" i="66"/>
  <c r="F3" i="65"/>
  <c r="E4" i="65"/>
  <c r="D4" i="65"/>
  <c r="H3" i="66" l="1"/>
  <c r="G4" i="66"/>
  <c r="G3" i="65"/>
  <c r="F4" i="65"/>
  <c r="I3" i="66" l="1"/>
  <c r="I4" i="66" s="1"/>
  <c r="H4" i="66"/>
  <c r="B7" i="66" s="1"/>
  <c r="H3" i="65"/>
  <c r="G4" i="65"/>
  <c r="I3" i="65" l="1"/>
  <c r="I4" i="65" s="1"/>
  <c r="H4" i="65"/>
  <c r="B7" i="65" s="1"/>
  <c r="E19" i="9" l="1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18" i="9"/>
</calcChain>
</file>

<file path=xl/sharedStrings.xml><?xml version="1.0" encoding="utf-8"?>
<sst xmlns="http://schemas.openxmlformats.org/spreadsheetml/2006/main" count="78" uniqueCount="38">
  <si>
    <t>Periode</t>
  </si>
  <si>
    <t>Inv1</t>
  </si>
  <si>
    <t>Inv2</t>
  </si>
  <si>
    <t>Inv3</t>
  </si>
  <si>
    <t>Zinssatz</t>
  </si>
  <si>
    <t>Kapitalwerte</t>
  </si>
  <si>
    <t>Inv A</t>
  </si>
  <si>
    <t>Cashflow</t>
  </si>
  <si>
    <t>veränderbare Zelle</t>
  </si>
  <si>
    <t>c</t>
  </si>
  <si>
    <r>
      <rPr>
        <i/>
        <sz val="11"/>
        <color theme="1"/>
        <rFont val="Arial"/>
        <family val="2"/>
      </rPr>
      <t>a</t>
    </r>
    <r>
      <rPr>
        <vertAlign val="subscript"/>
        <sz val="11"/>
        <color theme="1"/>
        <rFont val="Arial"/>
        <family val="2"/>
      </rPr>
      <t>0</t>
    </r>
  </si>
  <si>
    <r>
      <rPr>
        <i/>
        <sz val="11"/>
        <color theme="1"/>
        <rFont val="Arial"/>
        <family val="2"/>
      </rPr>
      <t>C</t>
    </r>
    <r>
      <rPr>
        <vertAlign val="subscript"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=</t>
    </r>
  </si>
  <si>
    <r>
      <rPr>
        <i/>
        <sz val="11"/>
        <color theme="1"/>
        <rFont val="Arial"/>
        <family val="2"/>
      </rPr>
      <t>r</t>
    </r>
    <r>
      <rPr>
        <sz val="11"/>
        <color theme="1"/>
        <rFont val="Arial"/>
        <family val="2"/>
      </rPr>
      <t xml:space="preserve"> =</t>
    </r>
  </si>
  <si>
    <t>Zielzelle, Zielwert = Null</t>
  </si>
  <si>
    <r>
      <t xml:space="preserve">Kapitalwert </t>
    </r>
    <r>
      <rPr>
        <i/>
        <sz val="11"/>
        <color theme="1"/>
        <rFont val="Arial"/>
        <family val="2"/>
      </rPr>
      <t>C</t>
    </r>
    <r>
      <rPr>
        <vertAlign val="subscript"/>
        <sz val="11"/>
        <color theme="1"/>
        <rFont val="Arial"/>
        <family val="2"/>
      </rPr>
      <t>0</t>
    </r>
  </si>
  <si>
    <r>
      <t>Kalkulationszins</t>
    </r>
    <r>
      <rPr>
        <i/>
        <sz val="11"/>
        <color theme="1"/>
        <rFont val="Arial"/>
        <family val="2"/>
      </rPr>
      <t xml:space="preserve"> i</t>
    </r>
  </si>
  <si>
    <t>ursprüngliche
Zahlungsreihe</t>
  </si>
  <si>
    <r>
      <t xml:space="preserve">Wiederanlage von </t>
    </r>
    <r>
      <rPr>
        <i/>
        <sz val="11"/>
        <color theme="1"/>
        <rFont val="Arial"/>
        <family val="2"/>
      </rPr>
      <t>c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zu </t>
    </r>
    <r>
      <rPr>
        <i/>
        <sz val="11"/>
        <color theme="1"/>
        <rFont val="Arial"/>
        <family val="2"/>
      </rPr>
      <t>r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= 10%</t>
    </r>
  </si>
  <si>
    <r>
      <t xml:space="preserve">Saldo in </t>
    </r>
    <r>
      <rPr>
        <i/>
        <sz val="11"/>
        <color theme="1"/>
        <rFont val="Arial"/>
        <family val="2"/>
      </rPr>
      <t>t</t>
    </r>
    <r>
      <rPr>
        <sz val="11"/>
        <color theme="1"/>
        <rFont val="Arial"/>
        <family val="2"/>
      </rPr>
      <t xml:space="preserve"> = 2</t>
    </r>
  </si>
  <si>
    <r>
      <t xml:space="preserve">Kreditaufnahme in </t>
    </r>
    <r>
      <rPr>
        <i/>
        <sz val="11"/>
        <color theme="1"/>
        <rFont val="Arial"/>
        <family val="2"/>
      </rPr>
      <t>t</t>
    </r>
    <r>
      <rPr>
        <sz val="11"/>
        <color theme="1"/>
        <rFont val="Arial"/>
        <family val="2"/>
      </rPr>
      <t xml:space="preserve"> = 2 zu </t>
    </r>
    <r>
      <rPr>
        <i/>
        <sz val="11"/>
        <color theme="1"/>
        <rFont val="Arial"/>
        <family val="2"/>
      </rPr>
      <t>r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= 10%</t>
    </r>
  </si>
  <si>
    <r>
      <t xml:space="preserve">Saldo in </t>
    </r>
    <r>
      <rPr>
        <i/>
        <sz val="11"/>
        <color theme="1"/>
        <rFont val="Arial"/>
        <family val="2"/>
      </rPr>
      <t>t</t>
    </r>
    <r>
      <rPr>
        <sz val="11"/>
        <color theme="1"/>
        <rFont val="Arial"/>
        <family val="2"/>
      </rPr>
      <t xml:space="preserve"> = 3</t>
    </r>
  </si>
  <si>
    <r>
      <t xml:space="preserve">Wiederanlage in 
</t>
    </r>
    <r>
      <rPr>
        <i/>
        <sz val="11"/>
        <color theme="1"/>
        <rFont val="Arial"/>
        <family val="2"/>
      </rPr>
      <t>t</t>
    </r>
    <r>
      <rPr>
        <sz val="11"/>
        <color theme="1"/>
        <rFont val="Arial"/>
        <family val="2"/>
      </rPr>
      <t xml:space="preserve"> = 3 zu </t>
    </r>
    <r>
      <rPr>
        <i/>
        <sz val="11"/>
        <color theme="1"/>
        <rFont val="Arial"/>
        <family val="2"/>
      </rPr>
      <t>r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= 10%</t>
    </r>
  </si>
  <si>
    <r>
      <t>Endwert in</t>
    </r>
    <r>
      <rPr>
        <i/>
        <sz val="11"/>
        <color theme="1"/>
        <rFont val="Arial"/>
        <family val="2"/>
      </rPr>
      <t xml:space="preserve"> t</t>
    </r>
    <r>
      <rPr>
        <sz val="11"/>
        <color theme="1"/>
        <rFont val="Arial"/>
        <family val="2"/>
      </rPr>
      <t xml:space="preserve"> = 4</t>
    </r>
  </si>
  <si>
    <t>Inv4</t>
  </si>
  <si>
    <t>Inv C</t>
  </si>
  <si>
    <r>
      <t xml:space="preserve">interner Zinssatz </t>
    </r>
    <r>
      <rPr>
        <i/>
        <sz val="11"/>
        <color theme="1"/>
        <rFont val="Arial"/>
        <family val="2"/>
      </rPr>
      <t>r</t>
    </r>
    <r>
      <rPr>
        <sz val="11"/>
        <color theme="1"/>
        <rFont val="Arial"/>
        <family val="2"/>
      </rPr>
      <t xml:space="preserve"> =</t>
    </r>
  </si>
  <si>
    <r>
      <t>Kapitalwert C</t>
    </r>
    <r>
      <rPr>
        <vertAlign val="subscript"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=</t>
    </r>
  </si>
  <si>
    <t>Beispiel für Fall 1</t>
  </si>
  <si>
    <r>
      <rPr>
        <i/>
        <sz val="11"/>
        <color theme="1"/>
        <rFont val="Arial"/>
        <family val="2"/>
      </rPr>
      <t>c</t>
    </r>
    <r>
      <rPr>
        <vertAlign val="subscript"/>
        <sz val="11"/>
        <color theme="1"/>
        <rFont val="Arial"/>
        <family val="2"/>
      </rPr>
      <t>t</t>
    </r>
  </si>
  <si>
    <t xml:space="preserve"> r =</t>
  </si>
  <si>
    <t>Beispiel für Fall 2</t>
  </si>
  <si>
    <t>Ohne RBF-Tabellen nur mit EXCEL bzw. nur mit Iteration lösbar!</t>
  </si>
  <si>
    <t>Beispiel für Fall 3</t>
  </si>
  <si>
    <t>Beispiel für Fall 4</t>
  </si>
  <si>
    <t>…</t>
  </si>
  <si>
    <t>∞</t>
  </si>
  <si>
    <t>Beispiel für Fall 5</t>
  </si>
  <si>
    <t>mit IKV-Funktion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</si>
</sst>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#,##0.00\ &quot;€&quot;;[Red]\-#,##0.00\ &quot;€&quot;"/>
    <numFmt numFmtId="43" formatCode="_-* #,##0.00\ _€_-;\-* #,##0.00\ _€_-;_-* &quot;-&quot;??\ _€_-;_-@_-"/>
    <numFmt numFmtId="164" formatCode="&quot;t = &quot;0"/>
    <numFmt numFmtId="165" formatCode="_-* #,##0\ _€_-;\-* #,##0\ _€_-;_-* &quot;-&quot;??\ _€_-;_-@_-"/>
    <numFmt numFmtId="166" formatCode="0.000%"/>
    <numFmt numFmtId="167" formatCode="#,##0.0"/>
    <numFmt numFmtId="168" formatCode="0.00000%"/>
    <numFmt numFmtId="169" formatCode="_-* #,##0.000\ _€_-;\-* #,##0.0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</cellStyleXfs>
  <cellXfs count="47">
    <xf numFmtId="0" fontId="0" fillId="0" borderId="0" xfId="0"/>
    <xf numFmtId="9" fontId="3" fillId="0" borderId="0" xfId="0" applyNumberFormat="1" applyFont="1"/>
    <xf numFmtId="10" fontId="3" fillId="0" borderId="0" xfId="0" applyNumberFormat="1" applyFont="1"/>
    <xf numFmtId="43" fontId="3" fillId="0" borderId="0" xfId="1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3" fillId="0" borderId="2" xfId="0" applyFont="1" applyBorder="1"/>
    <xf numFmtId="0" fontId="3" fillId="0" borderId="0" xfId="0" applyFont="1" applyAlignment="1">
      <alignment horizontal="center" vertical="center"/>
    </xf>
    <xf numFmtId="165" fontId="3" fillId="0" borderId="0" xfId="1" applyNumberFormat="1" applyFont="1"/>
    <xf numFmtId="8" fontId="3" fillId="0" borderId="0" xfId="0" applyNumberFormat="1" applyFont="1"/>
    <xf numFmtId="165" fontId="3" fillId="0" borderId="0" xfId="1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8" fontId="3" fillId="0" borderId="0" xfId="0" applyNumberFormat="1" applyFont="1"/>
    <xf numFmtId="8" fontId="3" fillId="2" borderId="4" xfId="0" applyNumberFormat="1" applyFont="1" applyFill="1" applyBorder="1" applyAlignment="1">
      <alignment horizontal="center" vertical="center"/>
    </xf>
    <xf numFmtId="166" fontId="3" fillId="2" borderId="4" xfId="2" applyNumberFormat="1" applyFont="1" applyFill="1" applyBorder="1"/>
    <xf numFmtId="9" fontId="3" fillId="0" borderId="2" xfId="0" applyNumberFormat="1" applyFont="1" applyBorder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69" fontId="3" fillId="0" borderId="0" xfId="0" applyNumberFormat="1" applyFont="1"/>
    <xf numFmtId="166" fontId="3" fillId="0" borderId="0" xfId="2" applyNumberFormat="1" applyFont="1"/>
    <xf numFmtId="166" fontId="3" fillId="0" borderId="0" xfId="0" applyNumberFormat="1" applyFont="1"/>
    <xf numFmtId="10" fontId="3" fillId="0" borderId="0" xfId="2" applyNumberFormat="1" applyFont="1"/>
    <xf numFmtId="10" fontId="8" fillId="0" borderId="0" xfId="2" applyNumberFormat="1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10" fillId="0" borderId="0" xfId="0" applyFont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10" fillId="0" borderId="0" xfId="0" applyFont="1"/>
    <xf numFmtId="164" fontId="11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/>
  </cellXfs>
  <cellStyles count="4">
    <cellStyle name="Komma" xfId="1" builtinId="3"/>
    <cellStyle name="Prozent" xfId="2" builtinId="5"/>
    <cellStyle name="Standard" xfId="0" builtinId="0"/>
    <cellStyle name="Standard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81933508311462"/>
          <c:y val="5.3109240655262922E-2"/>
          <c:w val="0.81438910761154848"/>
          <c:h val="0.88918381754004883"/>
        </c:manualLayout>
      </c:layout>
      <c:scatterChart>
        <c:scatterStyle val="smoothMarker"/>
        <c:varyColors val="0"/>
        <c:ser>
          <c:idx val="1"/>
          <c:order val="1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'3.2.2KapWertfkt mehrere Nullst.'!$B$13:$B$133</c:f>
              <c:numCache>
                <c:formatCode>0%</c:formatCode>
                <c:ptCount val="121"/>
                <c:pt idx="0">
                  <c:v>-0.8</c:v>
                </c:pt>
                <c:pt idx="1">
                  <c:v>-0.78</c:v>
                </c:pt>
                <c:pt idx="2">
                  <c:v>-0.76</c:v>
                </c:pt>
                <c:pt idx="3">
                  <c:v>-0.74</c:v>
                </c:pt>
                <c:pt idx="4">
                  <c:v>-0.72</c:v>
                </c:pt>
                <c:pt idx="5">
                  <c:v>-0.7</c:v>
                </c:pt>
                <c:pt idx="6">
                  <c:v>-0.68</c:v>
                </c:pt>
                <c:pt idx="7">
                  <c:v>-0.66</c:v>
                </c:pt>
                <c:pt idx="8">
                  <c:v>-0.64</c:v>
                </c:pt>
                <c:pt idx="9">
                  <c:v>-0.62</c:v>
                </c:pt>
                <c:pt idx="10">
                  <c:v>-0.6</c:v>
                </c:pt>
                <c:pt idx="11">
                  <c:v>-0.57999999999999996</c:v>
                </c:pt>
                <c:pt idx="12">
                  <c:v>-0.56000000000000005</c:v>
                </c:pt>
                <c:pt idx="13">
                  <c:v>-0.54</c:v>
                </c:pt>
                <c:pt idx="14">
                  <c:v>-0.52</c:v>
                </c:pt>
                <c:pt idx="15">
                  <c:v>-0.5</c:v>
                </c:pt>
                <c:pt idx="16">
                  <c:v>-0.48</c:v>
                </c:pt>
                <c:pt idx="17">
                  <c:v>-0.46</c:v>
                </c:pt>
                <c:pt idx="18">
                  <c:v>-0.44</c:v>
                </c:pt>
                <c:pt idx="19">
                  <c:v>-0.42</c:v>
                </c:pt>
                <c:pt idx="20">
                  <c:v>-0.4</c:v>
                </c:pt>
                <c:pt idx="21">
                  <c:v>-0.38</c:v>
                </c:pt>
                <c:pt idx="22">
                  <c:v>-0.36</c:v>
                </c:pt>
                <c:pt idx="23">
                  <c:v>-0.34</c:v>
                </c:pt>
                <c:pt idx="24">
                  <c:v>-0.32</c:v>
                </c:pt>
                <c:pt idx="25">
                  <c:v>-0.3</c:v>
                </c:pt>
                <c:pt idx="26">
                  <c:v>-0.28000000000000003</c:v>
                </c:pt>
                <c:pt idx="27">
                  <c:v>-0.26</c:v>
                </c:pt>
                <c:pt idx="28">
                  <c:v>-0.24</c:v>
                </c:pt>
                <c:pt idx="29">
                  <c:v>-0.219999999999999</c:v>
                </c:pt>
                <c:pt idx="30">
                  <c:v>-0.19999999999999901</c:v>
                </c:pt>
                <c:pt idx="31">
                  <c:v>-0.17999999999999899</c:v>
                </c:pt>
                <c:pt idx="32">
                  <c:v>-0.159999999999999</c:v>
                </c:pt>
                <c:pt idx="33">
                  <c:v>-0.13999999999999899</c:v>
                </c:pt>
                <c:pt idx="34">
                  <c:v>-0.119999999999999</c:v>
                </c:pt>
                <c:pt idx="35">
                  <c:v>-9.9999999999999103E-2</c:v>
                </c:pt>
                <c:pt idx="36">
                  <c:v>-7.99999999999991E-2</c:v>
                </c:pt>
                <c:pt idx="37">
                  <c:v>-5.9999999999999103E-2</c:v>
                </c:pt>
                <c:pt idx="38">
                  <c:v>-3.9999999999999002E-2</c:v>
                </c:pt>
                <c:pt idx="39">
                  <c:v>-1.9999999999999001E-2</c:v>
                </c:pt>
                <c:pt idx="40">
                  <c:v>9.9920072216264108E-16</c:v>
                </c:pt>
                <c:pt idx="41">
                  <c:v>2.0000000000000899E-2</c:v>
                </c:pt>
                <c:pt idx="42">
                  <c:v>4.0000000000000903E-2</c:v>
                </c:pt>
                <c:pt idx="43">
                  <c:v>6.00000000000009E-2</c:v>
                </c:pt>
                <c:pt idx="44">
                  <c:v>8.0000000000001001E-2</c:v>
                </c:pt>
                <c:pt idx="45">
                  <c:v>0.100000000000001</c:v>
                </c:pt>
                <c:pt idx="46">
                  <c:v>0.12000000000000099</c:v>
                </c:pt>
                <c:pt idx="47">
                  <c:v>0.14000000000000101</c:v>
                </c:pt>
                <c:pt idx="48">
                  <c:v>0.160000000000001</c:v>
                </c:pt>
                <c:pt idx="49">
                  <c:v>0.18000000000000099</c:v>
                </c:pt>
                <c:pt idx="50">
                  <c:v>0.2</c:v>
                </c:pt>
                <c:pt idx="51">
                  <c:v>0.22</c:v>
                </c:pt>
                <c:pt idx="52">
                  <c:v>0.24</c:v>
                </c:pt>
                <c:pt idx="53">
                  <c:v>0.26</c:v>
                </c:pt>
                <c:pt idx="54">
                  <c:v>0.28000000000000003</c:v>
                </c:pt>
                <c:pt idx="55">
                  <c:v>0.3</c:v>
                </c:pt>
                <c:pt idx="56">
                  <c:v>0.32</c:v>
                </c:pt>
                <c:pt idx="57">
                  <c:v>0.34</c:v>
                </c:pt>
                <c:pt idx="58">
                  <c:v>0.36</c:v>
                </c:pt>
                <c:pt idx="59">
                  <c:v>0.38</c:v>
                </c:pt>
                <c:pt idx="60">
                  <c:v>0.4</c:v>
                </c:pt>
                <c:pt idx="61">
                  <c:v>0.42</c:v>
                </c:pt>
                <c:pt idx="62">
                  <c:v>0.44</c:v>
                </c:pt>
                <c:pt idx="63">
                  <c:v>0.46</c:v>
                </c:pt>
                <c:pt idx="64">
                  <c:v>0.48</c:v>
                </c:pt>
                <c:pt idx="65">
                  <c:v>0.5</c:v>
                </c:pt>
                <c:pt idx="66">
                  <c:v>0.52</c:v>
                </c:pt>
                <c:pt idx="67">
                  <c:v>0.54</c:v>
                </c:pt>
                <c:pt idx="68">
                  <c:v>0.56000000000000005</c:v>
                </c:pt>
                <c:pt idx="69">
                  <c:v>0.57999999999999996</c:v>
                </c:pt>
                <c:pt idx="70">
                  <c:v>0.6</c:v>
                </c:pt>
                <c:pt idx="71">
                  <c:v>0.62</c:v>
                </c:pt>
                <c:pt idx="72">
                  <c:v>0.64</c:v>
                </c:pt>
                <c:pt idx="73">
                  <c:v>0.66</c:v>
                </c:pt>
                <c:pt idx="74">
                  <c:v>0.68</c:v>
                </c:pt>
                <c:pt idx="75">
                  <c:v>0.7</c:v>
                </c:pt>
                <c:pt idx="76">
                  <c:v>0.72</c:v>
                </c:pt>
                <c:pt idx="77">
                  <c:v>0.74</c:v>
                </c:pt>
                <c:pt idx="78">
                  <c:v>0.76</c:v>
                </c:pt>
                <c:pt idx="79">
                  <c:v>0.78</c:v>
                </c:pt>
                <c:pt idx="80">
                  <c:v>0.8</c:v>
                </c:pt>
                <c:pt idx="81">
                  <c:v>0.82</c:v>
                </c:pt>
                <c:pt idx="82">
                  <c:v>0.84</c:v>
                </c:pt>
                <c:pt idx="83">
                  <c:v>0.86</c:v>
                </c:pt>
                <c:pt idx="84">
                  <c:v>0.88</c:v>
                </c:pt>
                <c:pt idx="85">
                  <c:v>0.9</c:v>
                </c:pt>
                <c:pt idx="86">
                  <c:v>0.92</c:v>
                </c:pt>
                <c:pt idx="87">
                  <c:v>0.94</c:v>
                </c:pt>
                <c:pt idx="88">
                  <c:v>0.96</c:v>
                </c:pt>
                <c:pt idx="89">
                  <c:v>0.98</c:v>
                </c:pt>
                <c:pt idx="90">
                  <c:v>1</c:v>
                </c:pt>
                <c:pt idx="91">
                  <c:v>1.02</c:v>
                </c:pt>
                <c:pt idx="92">
                  <c:v>1.04</c:v>
                </c:pt>
                <c:pt idx="93">
                  <c:v>1.06</c:v>
                </c:pt>
                <c:pt idx="94">
                  <c:v>1.08</c:v>
                </c:pt>
                <c:pt idx="95">
                  <c:v>1.1000000000000001</c:v>
                </c:pt>
                <c:pt idx="96">
                  <c:v>1.1200000000000001</c:v>
                </c:pt>
                <c:pt idx="97">
                  <c:v>1.1399999999999999</c:v>
                </c:pt>
                <c:pt idx="98">
                  <c:v>1.1599999999999999</c:v>
                </c:pt>
                <c:pt idx="99">
                  <c:v>1.18</c:v>
                </c:pt>
                <c:pt idx="100">
                  <c:v>1.2</c:v>
                </c:pt>
                <c:pt idx="101">
                  <c:v>1.22</c:v>
                </c:pt>
                <c:pt idx="102">
                  <c:v>1.24</c:v>
                </c:pt>
                <c:pt idx="103">
                  <c:v>1.26</c:v>
                </c:pt>
                <c:pt idx="104">
                  <c:v>1.28</c:v>
                </c:pt>
                <c:pt idx="105">
                  <c:v>1.3</c:v>
                </c:pt>
                <c:pt idx="106">
                  <c:v>1.32</c:v>
                </c:pt>
                <c:pt idx="107">
                  <c:v>1.34</c:v>
                </c:pt>
                <c:pt idx="108">
                  <c:v>1.36</c:v>
                </c:pt>
                <c:pt idx="109">
                  <c:v>1.38</c:v>
                </c:pt>
                <c:pt idx="110">
                  <c:v>1.4</c:v>
                </c:pt>
                <c:pt idx="111">
                  <c:v>1.42</c:v>
                </c:pt>
                <c:pt idx="112">
                  <c:v>1.44</c:v>
                </c:pt>
                <c:pt idx="113">
                  <c:v>1.46</c:v>
                </c:pt>
                <c:pt idx="114">
                  <c:v>1.48</c:v>
                </c:pt>
                <c:pt idx="115">
                  <c:v>1.5</c:v>
                </c:pt>
                <c:pt idx="116">
                  <c:v>1.52</c:v>
                </c:pt>
                <c:pt idx="117">
                  <c:v>1.54</c:v>
                </c:pt>
                <c:pt idx="118">
                  <c:v>1.56</c:v>
                </c:pt>
                <c:pt idx="119">
                  <c:v>1.58</c:v>
                </c:pt>
                <c:pt idx="120">
                  <c:v>1.6</c:v>
                </c:pt>
              </c:numCache>
            </c:numRef>
          </c:xVal>
          <c:yVal>
            <c:numRef>
              <c:f>'3.2.2KapWertfkt mehrere Nullst.'!$C$13:$C$133</c:f>
              <c:numCache>
                <c:formatCode>_(* #,##0.00_);_(* \(#,##0.00\);_(* "-"??_);_(@_)</c:formatCode>
                <c:ptCount val="121"/>
                <c:pt idx="0">
                  <c:v>-511875.0000000007</c:v>
                </c:pt>
                <c:pt idx="1">
                  <c:v>-294274.98121713026</c:v>
                </c:pt>
                <c:pt idx="2">
                  <c:v>-172447.91666666669</c:v>
                </c:pt>
                <c:pt idx="3">
                  <c:v>-102114.07163614729</c:v>
                </c:pt>
                <c:pt idx="4">
                  <c:v>-60545.866305705924</c:v>
                </c:pt>
                <c:pt idx="5">
                  <c:v>-35555.555555555475</c:v>
                </c:pt>
                <c:pt idx="6">
                  <c:v>-20364.07470703125</c:v>
                </c:pt>
                <c:pt idx="7">
                  <c:v>-11083.200632176373</c:v>
                </c:pt>
                <c:pt idx="8">
                  <c:v>-5424.382716049392</c:v>
                </c:pt>
                <c:pt idx="9">
                  <c:v>-2011.0342922475916</c:v>
                </c:pt>
                <c:pt idx="10">
                  <c:v>0</c:v>
                </c:pt>
                <c:pt idx="11">
                  <c:v>1132.8613077884211</c:v>
                </c:pt>
                <c:pt idx="12">
                  <c:v>1717.2238918106495</c:v>
                </c:pt>
                <c:pt idx="13">
                  <c:v>1962.2571388752958</c:v>
                </c:pt>
                <c:pt idx="14">
                  <c:v>2001.4105902777828</c:v>
                </c:pt>
                <c:pt idx="15">
                  <c:v>1920</c:v>
                </c:pt>
                <c:pt idx="16">
                  <c:v>1772.4563215573507</c:v>
                </c:pt>
                <c:pt idx="17">
                  <c:v>1593.2530610171343</c:v>
                </c:pt>
                <c:pt idx="18">
                  <c:v>1403.9072261557712</c:v>
                </c:pt>
                <c:pt idx="19">
                  <c:v>1217.5076101294908</c:v>
                </c:pt>
                <c:pt idx="20">
                  <c:v>1041.666666666667</c:v>
                </c:pt>
                <c:pt idx="21">
                  <c:v>880.45642708719606</c:v>
                </c:pt>
                <c:pt idx="22">
                  <c:v>735.6834411621121</c:v>
                </c:pt>
                <c:pt idx="23">
                  <c:v>607.7301945070576</c:v>
                </c:pt>
                <c:pt idx="24">
                  <c:v>496.1102596951614</c:v>
                </c:pt>
                <c:pt idx="25">
                  <c:v>399.83340274885904</c:v>
                </c:pt>
                <c:pt idx="26">
                  <c:v>317.64403292181214</c:v>
                </c:pt>
                <c:pt idx="27">
                  <c:v>248.17505006239935</c:v>
                </c:pt>
                <c:pt idx="28">
                  <c:v>190.04515772592458</c:v>
                </c:pt>
                <c:pt idx="29">
                  <c:v>141.91846690709008</c:v>
                </c:pt>
                <c:pt idx="30">
                  <c:v>102.53906249999636</c:v>
                </c:pt>
                <c:pt idx="31">
                  <c:v>70.749083167332174</c:v>
                </c:pt>
                <c:pt idx="32">
                  <c:v>45.496089592298631</c:v>
                </c:pt>
                <c:pt idx="33">
                  <c:v>25.833618277284586</c:v>
                </c:pt>
                <c:pt idx="34">
                  <c:v>10.917543200603177</c:v>
                </c:pt>
                <c:pt idx="35">
                  <c:v>0</c:v>
                </c:pt>
                <c:pt idx="36">
                  <c:v>-7.5779639152224263</c:v>
                </c:pt>
                <c:pt idx="37">
                  <c:v>-12.394252821036389</c:v>
                </c:pt>
                <c:pt idx="38">
                  <c:v>-14.953613281251819</c:v>
                </c:pt>
                <c:pt idx="39">
                  <c:v>-15.695251232433293</c:v>
                </c:pt>
                <c:pt idx="40">
                  <c:v>-14.999999999999091</c:v>
                </c:pt>
                <c:pt idx="41">
                  <c:v>-13.196947141702367</c:v>
                </c:pt>
                <c:pt idx="42">
                  <c:v>-10.569482861244978</c:v>
                </c:pt>
                <c:pt idx="43">
                  <c:v>-7.360767993738591</c:v>
                </c:pt>
                <c:pt idx="44">
                  <c:v>-3.7786414672573301</c:v>
                </c:pt>
                <c:pt idx="45">
                  <c:v>0</c:v>
                </c:pt>
                <c:pt idx="46">
                  <c:v>3.825310417536457</c:v>
                </c:pt>
                <c:pt idx="47">
                  <c:v>7.5710489227867583</c:v>
                </c:pt>
                <c:pt idx="48">
                  <c:v>11.131537536001815</c:v>
                </c:pt>
                <c:pt idx="49">
                  <c:v>14.418981162648379</c:v>
                </c:pt>
                <c:pt idx="50">
                  <c:v>17.361111111110404</c:v>
                </c:pt>
                <c:pt idx="51">
                  <c:v>19.899116276144014</c:v>
                </c:pt>
                <c:pt idx="52">
                  <c:v>21.985829233985896</c:v>
                </c:pt>
                <c:pt idx="53">
                  <c:v>23.584137610698235</c:v>
                </c:pt>
                <c:pt idx="54">
                  <c:v>24.665594100952148</c:v>
                </c:pt>
                <c:pt idx="55">
                  <c:v>25.209201358496102</c:v>
                </c:pt>
                <c:pt idx="56">
                  <c:v>25.200350613574301</c:v>
                </c:pt>
                <c:pt idx="57">
                  <c:v>24.629895279769698</c:v>
                </c:pt>
                <c:pt idx="58">
                  <c:v>23.493342991581812</c:v>
                </c:pt>
                <c:pt idx="59">
                  <c:v>21.790151470933779</c:v>
                </c:pt>
                <c:pt idx="60">
                  <c:v>19.523115368597246</c:v>
                </c:pt>
                <c:pt idx="61">
                  <c:v>16.697832780129829</c:v>
                </c:pt>
                <c:pt idx="62">
                  <c:v>13.322241512345499</c:v>
                </c:pt>
                <c:pt idx="63">
                  <c:v>9.4062163920634703</c:v>
                </c:pt>
                <c:pt idx="64">
                  <c:v>4.9612199805660566</c:v>
                </c:pt>
                <c:pt idx="65">
                  <c:v>0</c:v>
                </c:pt>
                <c:pt idx="66">
                  <c:v>-5.4636723935518603</c:v>
                </c:pt>
                <c:pt idx="67">
                  <c:v>-11.415228628442492</c:v>
                </c:pt>
                <c:pt idx="68">
                  <c:v>-17.839497527708772</c:v>
                </c:pt>
                <c:pt idx="69">
                  <c:v>-24.720872852612956</c:v>
                </c:pt>
                <c:pt idx="70">
                  <c:v>-32.04345703125</c:v>
                </c:pt>
                <c:pt idx="71">
                  <c:v>-39.791184095067365</c:v>
                </c:pt>
                <c:pt idx="72">
                  <c:v>-47.947924470610815</c:v>
                </c:pt>
                <c:pt idx="73">
                  <c:v>-56.497573944936448</c:v>
                </c:pt>
                <c:pt idx="74">
                  <c:v>-65.42412883520592</c:v>
                </c:pt>
                <c:pt idx="75">
                  <c:v>-74.711749140935353</c:v>
                </c:pt>
                <c:pt idx="76">
                  <c:v>-84.344811236453097</c:v>
                </c:pt>
                <c:pt idx="77">
                  <c:v>-94.307951467977546</c:v>
                </c:pt>
                <c:pt idx="78">
                  <c:v>-104.58610185011366</c:v>
                </c:pt>
                <c:pt idx="79">
                  <c:v>-115.16451890840108</c:v>
                </c:pt>
                <c:pt idx="80">
                  <c:v>-126.02880658436243</c:v>
                </c:pt>
                <c:pt idx="81">
                  <c:v>-137.16493400557738</c:v>
                </c:pt>
                <c:pt idx="82">
                  <c:v>-148.55924882343879</c:v>
                </c:pt>
                <c:pt idx="83">
                  <c:v>-160.19848673356228</c:v>
                </c:pt>
                <c:pt idx="84">
                  <c:v>-172.06977771702623</c:v>
                </c:pt>
                <c:pt idx="85">
                  <c:v>-184.1606494732232</c:v>
                </c:pt>
                <c:pt idx="86">
                  <c:v>-196.45902845594628</c:v>
                </c:pt>
                <c:pt idx="87">
                  <c:v>-208.95323887245922</c:v>
                </c:pt>
                <c:pt idx="88">
                  <c:v>-221.63199995975538</c:v>
                </c:pt>
                <c:pt idx="89">
                  <c:v>-234.48442181224618</c:v>
                </c:pt>
                <c:pt idx="90">
                  <c:v>-247.5</c:v>
                </c:pt>
                <c:pt idx="91">
                  <c:v>-260.66860918592829</c:v>
                </c:pt>
                <c:pt idx="92">
                  <c:v>-273.98049592318057</c:v>
                </c:pt>
                <c:pt idx="93">
                  <c:v>-287.42627079036447</c:v>
                </c:pt>
                <c:pt idx="94">
                  <c:v>-300.99690000131341</c:v>
                </c:pt>
                <c:pt idx="95">
                  <c:v>-314.68369660789449</c:v>
                </c:pt>
                <c:pt idx="96">
                  <c:v>-328.47831139825394</c:v>
                </c:pt>
                <c:pt idx="97">
                  <c:v>-342.37272357885831</c:v>
                </c:pt>
                <c:pt idx="98">
                  <c:v>-356.35923131636446</c:v>
                </c:pt>
                <c:pt idx="99">
                  <c:v>-370.43044220447064</c:v>
                </c:pt>
                <c:pt idx="100">
                  <c:v>-384.5792637114946</c:v>
                </c:pt>
                <c:pt idx="101">
                  <c:v>-398.79889365605959</c:v>
                </c:pt>
                <c:pt idx="102">
                  <c:v>-413.08281075105333</c:v>
                </c:pt>
                <c:pt idx="103">
                  <c:v>-427.42476524965059</c:v>
                </c:pt>
                <c:pt idx="104">
                  <c:v>-441.81876972160171</c:v>
                </c:pt>
                <c:pt idx="105">
                  <c:v>-456.25908998324121</c:v>
                </c:pt>
                <c:pt idx="106">
                  <c:v>-470.74023620032222</c:v>
                </c:pt>
                <c:pt idx="107">
                  <c:v>-485.25695417922179</c:v>
                </c:pt>
                <c:pt idx="108">
                  <c:v>-499.80421685877081</c:v>
                </c:pt>
                <c:pt idx="109">
                  <c:v>-514.37721601224712</c:v>
                </c:pt>
                <c:pt idx="110">
                  <c:v>-528.97135416666606</c:v>
                </c:pt>
                <c:pt idx="111">
                  <c:v>-543.58223674436886</c:v>
                </c:pt>
                <c:pt idx="112">
                  <c:v>-558.20566443020743</c:v>
                </c:pt>
                <c:pt idx="113">
                  <c:v>-572.83762576602294</c:v>
                </c:pt>
                <c:pt idx="114">
                  <c:v>-587.47428997283259</c:v>
                </c:pt>
                <c:pt idx="115">
                  <c:v>-602.11200000000008</c:v>
                </c:pt>
                <c:pt idx="116">
                  <c:v>-616.74726579974413</c:v>
                </c:pt>
                <c:pt idx="117">
                  <c:v>-631.37675782450606</c:v>
                </c:pt>
                <c:pt idx="118">
                  <c:v>-645.9973007440567</c:v>
                </c:pt>
                <c:pt idx="119">
                  <c:v>-660.60586737865106</c:v>
                </c:pt>
                <c:pt idx="120">
                  <c:v>-675.19957284408792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7B0-4E74-BD1E-6EC23D603B7E}"/>
            </c:ext>
          </c:extLst>
        </c:ser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'3.2.2KapWertfkt mehrere Nullst.'!$B$13:$B$133</c:f>
              <c:numCache>
                <c:formatCode>0%</c:formatCode>
                <c:ptCount val="121"/>
                <c:pt idx="0">
                  <c:v>-0.8</c:v>
                </c:pt>
                <c:pt idx="1">
                  <c:v>-0.78</c:v>
                </c:pt>
                <c:pt idx="2">
                  <c:v>-0.76</c:v>
                </c:pt>
                <c:pt idx="3">
                  <c:v>-0.74</c:v>
                </c:pt>
                <c:pt idx="4">
                  <c:v>-0.72</c:v>
                </c:pt>
                <c:pt idx="5">
                  <c:v>-0.7</c:v>
                </c:pt>
                <c:pt idx="6">
                  <c:v>-0.68</c:v>
                </c:pt>
                <c:pt idx="7">
                  <c:v>-0.66</c:v>
                </c:pt>
                <c:pt idx="8">
                  <c:v>-0.64</c:v>
                </c:pt>
                <c:pt idx="9">
                  <c:v>-0.62</c:v>
                </c:pt>
                <c:pt idx="10">
                  <c:v>-0.6</c:v>
                </c:pt>
                <c:pt idx="11">
                  <c:v>-0.57999999999999996</c:v>
                </c:pt>
                <c:pt idx="12">
                  <c:v>-0.56000000000000005</c:v>
                </c:pt>
                <c:pt idx="13">
                  <c:v>-0.54</c:v>
                </c:pt>
                <c:pt idx="14">
                  <c:v>-0.52</c:v>
                </c:pt>
                <c:pt idx="15">
                  <c:v>-0.5</c:v>
                </c:pt>
                <c:pt idx="16">
                  <c:v>-0.48</c:v>
                </c:pt>
                <c:pt idx="17">
                  <c:v>-0.46</c:v>
                </c:pt>
                <c:pt idx="18">
                  <c:v>-0.44</c:v>
                </c:pt>
                <c:pt idx="19">
                  <c:v>-0.42</c:v>
                </c:pt>
                <c:pt idx="20">
                  <c:v>-0.4</c:v>
                </c:pt>
                <c:pt idx="21">
                  <c:v>-0.38</c:v>
                </c:pt>
                <c:pt idx="22">
                  <c:v>-0.36</c:v>
                </c:pt>
                <c:pt idx="23">
                  <c:v>-0.34</c:v>
                </c:pt>
                <c:pt idx="24">
                  <c:v>-0.32</c:v>
                </c:pt>
                <c:pt idx="25">
                  <c:v>-0.3</c:v>
                </c:pt>
                <c:pt idx="26">
                  <c:v>-0.28000000000000003</c:v>
                </c:pt>
                <c:pt idx="27">
                  <c:v>-0.26</c:v>
                </c:pt>
                <c:pt idx="28">
                  <c:v>-0.24</c:v>
                </c:pt>
                <c:pt idx="29">
                  <c:v>-0.219999999999999</c:v>
                </c:pt>
                <c:pt idx="30">
                  <c:v>-0.19999999999999901</c:v>
                </c:pt>
                <c:pt idx="31">
                  <c:v>-0.17999999999999899</c:v>
                </c:pt>
                <c:pt idx="32">
                  <c:v>-0.159999999999999</c:v>
                </c:pt>
                <c:pt idx="33">
                  <c:v>-0.13999999999999899</c:v>
                </c:pt>
                <c:pt idx="34">
                  <c:v>-0.119999999999999</c:v>
                </c:pt>
                <c:pt idx="35">
                  <c:v>-9.9999999999999103E-2</c:v>
                </c:pt>
                <c:pt idx="36">
                  <c:v>-7.99999999999991E-2</c:v>
                </c:pt>
                <c:pt idx="37">
                  <c:v>-5.9999999999999103E-2</c:v>
                </c:pt>
                <c:pt idx="38">
                  <c:v>-3.9999999999999002E-2</c:v>
                </c:pt>
                <c:pt idx="39">
                  <c:v>-1.9999999999999001E-2</c:v>
                </c:pt>
                <c:pt idx="40">
                  <c:v>9.9920072216264108E-16</c:v>
                </c:pt>
                <c:pt idx="41">
                  <c:v>2.0000000000000899E-2</c:v>
                </c:pt>
                <c:pt idx="42">
                  <c:v>4.0000000000000903E-2</c:v>
                </c:pt>
                <c:pt idx="43">
                  <c:v>6.00000000000009E-2</c:v>
                </c:pt>
                <c:pt idx="44">
                  <c:v>8.0000000000001001E-2</c:v>
                </c:pt>
                <c:pt idx="45">
                  <c:v>0.100000000000001</c:v>
                </c:pt>
                <c:pt idx="46">
                  <c:v>0.12000000000000099</c:v>
                </c:pt>
                <c:pt idx="47">
                  <c:v>0.14000000000000101</c:v>
                </c:pt>
                <c:pt idx="48">
                  <c:v>0.160000000000001</c:v>
                </c:pt>
                <c:pt idx="49">
                  <c:v>0.18000000000000099</c:v>
                </c:pt>
                <c:pt idx="50">
                  <c:v>0.2</c:v>
                </c:pt>
                <c:pt idx="51">
                  <c:v>0.22</c:v>
                </c:pt>
                <c:pt idx="52">
                  <c:v>0.24</c:v>
                </c:pt>
                <c:pt idx="53">
                  <c:v>0.26</c:v>
                </c:pt>
                <c:pt idx="54">
                  <c:v>0.28000000000000003</c:v>
                </c:pt>
                <c:pt idx="55">
                  <c:v>0.3</c:v>
                </c:pt>
                <c:pt idx="56">
                  <c:v>0.32</c:v>
                </c:pt>
                <c:pt idx="57">
                  <c:v>0.34</c:v>
                </c:pt>
                <c:pt idx="58">
                  <c:v>0.36</c:v>
                </c:pt>
                <c:pt idx="59">
                  <c:v>0.38</c:v>
                </c:pt>
                <c:pt idx="60">
                  <c:v>0.4</c:v>
                </c:pt>
                <c:pt idx="61">
                  <c:v>0.42</c:v>
                </c:pt>
                <c:pt idx="62">
                  <c:v>0.44</c:v>
                </c:pt>
                <c:pt idx="63">
                  <c:v>0.46</c:v>
                </c:pt>
                <c:pt idx="64">
                  <c:v>0.48</c:v>
                </c:pt>
                <c:pt idx="65">
                  <c:v>0.5</c:v>
                </c:pt>
                <c:pt idx="66">
                  <c:v>0.52</c:v>
                </c:pt>
                <c:pt idx="67">
                  <c:v>0.54</c:v>
                </c:pt>
                <c:pt idx="68">
                  <c:v>0.56000000000000005</c:v>
                </c:pt>
                <c:pt idx="69">
                  <c:v>0.57999999999999996</c:v>
                </c:pt>
                <c:pt idx="70">
                  <c:v>0.6</c:v>
                </c:pt>
                <c:pt idx="71">
                  <c:v>0.62</c:v>
                </c:pt>
                <c:pt idx="72">
                  <c:v>0.64</c:v>
                </c:pt>
                <c:pt idx="73">
                  <c:v>0.66</c:v>
                </c:pt>
                <c:pt idx="74">
                  <c:v>0.68</c:v>
                </c:pt>
                <c:pt idx="75">
                  <c:v>0.7</c:v>
                </c:pt>
                <c:pt idx="76">
                  <c:v>0.72</c:v>
                </c:pt>
                <c:pt idx="77">
                  <c:v>0.74</c:v>
                </c:pt>
                <c:pt idx="78">
                  <c:v>0.76</c:v>
                </c:pt>
                <c:pt idx="79">
                  <c:v>0.78</c:v>
                </c:pt>
                <c:pt idx="80">
                  <c:v>0.8</c:v>
                </c:pt>
                <c:pt idx="81">
                  <c:v>0.82</c:v>
                </c:pt>
                <c:pt idx="82">
                  <c:v>0.84</c:v>
                </c:pt>
                <c:pt idx="83">
                  <c:v>0.86</c:v>
                </c:pt>
                <c:pt idx="84">
                  <c:v>0.88</c:v>
                </c:pt>
                <c:pt idx="85">
                  <c:v>0.9</c:v>
                </c:pt>
                <c:pt idx="86">
                  <c:v>0.92</c:v>
                </c:pt>
                <c:pt idx="87">
                  <c:v>0.94</c:v>
                </c:pt>
                <c:pt idx="88">
                  <c:v>0.96</c:v>
                </c:pt>
                <c:pt idx="89">
                  <c:v>0.98</c:v>
                </c:pt>
                <c:pt idx="90">
                  <c:v>1</c:v>
                </c:pt>
                <c:pt idx="91">
                  <c:v>1.02</c:v>
                </c:pt>
                <c:pt idx="92">
                  <c:v>1.04</c:v>
                </c:pt>
                <c:pt idx="93">
                  <c:v>1.06</c:v>
                </c:pt>
                <c:pt idx="94">
                  <c:v>1.08</c:v>
                </c:pt>
                <c:pt idx="95">
                  <c:v>1.1000000000000001</c:v>
                </c:pt>
                <c:pt idx="96">
                  <c:v>1.1200000000000001</c:v>
                </c:pt>
                <c:pt idx="97">
                  <c:v>1.1399999999999999</c:v>
                </c:pt>
                <c:pt idx="98">
                  <c:v>1.1599999999999999</c:v>
                </c:pt>
                <c:pt idx="99">
                  <c:v>1.18</c:v>
                </c:pt>
                <c:pt idx="100">
                  <c:v>1.2</c:v>
                </c:pt>
                <c:pt idx="101">
                  <c:v>1.22</c:v>
                </c:pt>
                <c:pt idx="102">
                  <c:v>1.24</c:v>
                </c:pt>
                <c:pt idx="103">
                  <c:v>1.26</c:v>
                </c:pt>
                <c:pt idx="104">
                  <c:v>1.28</c:v>
                </c:pt>
                <c:pt idx="105">
                  <c:v>1.3</c:v>
                </c:pt>
                <c:pt idx="106">
                  <c:v>1.32</c:v>
                </c:pt>
                <c:pt idx="107">
                  <c:v>1.34</c:v>
                </c:pt>
                <c:pt idx="108">
                  <c:v>1.36</c:v>
                </c:pt>
                <c:pt idx="109">
                  <c:v>1.38</c:v>
                </c:pt>
                <c:pt idx="110">
                  <c:v>1.4</c:v>
                </c:pt>
                <c:pt idx="111">
                  <c:v>1.42</c:v>
                </c:pt>
                <c:pt idx="112">
                  <c:v>1.44</c:v>
                </c:pt>
                <c:pt idx="113">
                  <c:v>1.46</c:v>
                </c:pt>
                <c:pt idx="114">
                  <c:v>1.48</c:v>
                </c:pt>
                <c:pt idx="115">
                  <c:v>1.5</c:v>
                </c:pt>
                <c:pt idx="116">
                  <c:v>1.52</c:v>
                </c:pt>
                <c:pt idx="117">
                  <c:v>1.54</c:v>
                </c:pt>
                <c:pt idx="118">
                  <c:v>1.56</c:v>
                </c:pt>
                <c:pt idx="119">
                  <c:v>1.58</c:v>
                </c:pt>
                <c:pt idx="120">
                  <c:v>1.6</c:v>
                </c:pt>
              </c:numCache>
            </c:numRef>
          </c:xVal>
          <c:yVal>
            <c:numRef>
              <c:f>'3.2.2KapWertfkt mehrere Nullst.'!$C$13:$C$133</c:f>
              <c:numCache>
                <c:formatCode>_(* #,##0.00_);_(* \(#,##0.00\);_(* "-"??_);_(@_)</c:formatCode>
                <c:ptCount val="121"/>
                <c:pt idx="0">
                  <c:v>-511875.0000000007</c:v>
                </c:pt>
                <c:pt idx="1">
                  <c:v>-294274.98121713026</c:v>
                </c:pt>
                <c:pt idx="2">
                  <c:v>-172447.91666666669</c:v>
                </c:pt>
                <c:pt idx="3">
                  <c:v>-102114.07163614729</c:v>
                </c:pt>
                <c:pt idx="4">
                  <c:v>-60545.866305705924</c:v>
                </c:pt>
                <c:pt idx="5">
                  <c:v>-35555.555555555475</c:v>
                </c:pt>
                <c:pt idx="6">
                  <c:v>-20364.07470703125</c:v>
                </c:pt>
                <c:pt idx="7">
                  <c:v>-11083.200632176373</c:v>
                </c:pt>
                <c:pt idx="8">
                  <c:v>-5424.382716049392</c:v>
                </c:pt>
                <c:pt idx="9">
                  <c:v>-2011.0342922475916</c:v>
                </c:pt>
                <c:pt idx="10">
                  <c:v>0</c:v>
                </c:pt>
                <c:pt idx="11">
                  <c:v>1132.8613077884211</c:v>
                </c:pt>
                <c:pt idx="12">
                  <c:v>1717.2238918106495</c:v>
                </c:pt>
                <c:pt idx="13">
                  <c:v>1962.2571388752958</c:v>
                </c:pt>
                <c:pt idx="14">
                  <c:v>2001.4105902777828</c:v>
                </c:pt>
                <c:pt idx="15">
                  <c:v>1920</c:v>
                </c:pt>
                <c:pt idx="16">
                  <c:v>1772.4563215573507</c:v>
                </c:pt>
                <c:pt idx="17">
                  <c:v>1593.2530610171343</c:v>
                </c:pt>
                <c:pt idx="18">
                  <c:v>1403.9072261557712</c:v>
                </c:pt>
                <c:pt idx="19">
                  <c:v>1217.5076101294908</c:v>
                </c:pt>
                <c:pt idx="20">
                  <c:v>1041.666666666667</c:v>
                </c:pt>
                <c:pt idx="21">
                  <c:v>880.45642708719606</c:v>
                </c:pt>
                <c:pt idx="22">
                  <c:v>735.6834411621121</c:v>
                </c:pt>
                <c:pt idx="23">
                  <c:v>607.7301945070576</c:v>
                </c:pt>
                <c:pt idx="24">
                  <c:v>496.1102596951614</c:v>
                </c:pt>
                <c:pt idx="25">
                  <c:v>399.83340274885904</c:v>
                </c:pt>
                <c:pt idx="26">
                  <c:v>317.64403292181214</c:v>
                </c:pt>
                <c:pt idx="27">
                  <c:v>248.17505006239935</c:v>
                </c:pt>
                <c:pt idx="28">
                  <c:v>190.04515772592458</c:v>
                </c:pt>
                <c:pt idx="29">
                  <c:v>141.91846690709008</c:v>
                </c:pt>
                <c:pt idx="30">
                  <c:v>102.53906249999636</c:v>
                </c:pt>
                <c:pt idx="31">
                  <c:v>70.749083167332174</c:v>
                </c:pt>
                <c:pt idx="32">
                  <c:v>45.496089592298631</c:v>
                </c:pt>
                <c:pt idx="33">
                  <c:v>25.833618277284586</c:v>
                </c:pt>
                <c:pt idx="34">
                  <c:v>10.917543200603177</c:v>
                </c:pt>
                <c:pt idx="35">
                  <c:v>0</c:v>
                </c:pt>
                <c:pt idx="36">
                  <c:v>-7.5779639152224263</c:v>
                </c:pt>
                <c:pt idx="37">
                  <c:v>-12.394252821036389</c:v>
                </c:pt>
                <c:pt idx="38">
                  <c:v>-14.953613281251819</c:v>
                </c:pt>
                <c:pt idx="39">
                  <c:v>-15.695251232433293</c:v>
                </c:pt>
                <c:pt idx="40">
                  <c:v>-14.999999999999091</c:v>
                </c:pt>
                <c:pt idx="41">
                  <c:v>-13.196947141702367</c:v>
                </c:pt>
                <c:pt idx="42">
                  <c:v>-10.569482861244978</c:v>
                </c:pt>
                <c:pt idx="43">
                  <c:v>-7.360767993738591</c:v>
                </c:pt>
                <c:pt idx="44">
                  <c:v>-3.7786414672573301</c:v>
                </c:pt>
                <c:pt idx="45">
                  <c:v>0</c:v>
                </c:pt>
                <c:pt idx="46">
                  <c:v>3.825310417536457</c:v>
                </c:pt>
                <c:pt idx="47">
                  <c:v>7.5710489227867583</c:v>
                </c:pt>
                <c:pt idx="48">
                  <c:v>11.131537536001815</c:v>
                </c:pt>
                <c:pt idx="49">
                  <c:v>14.418981162648379</c:v>
                </c:pt>
                <c:pt idx="50">
                  <c:v>17.361111111110404</c:v>
                </c:pt>
                <c:pt idx="51">
                  <c:v>19.899116276144014</c:v>
                </c:pt>
                <c:pt idx="52">
                  <c:v>21.985829233985896</c:v>
                </c:pt>
                <c:pt idx="53">
                  <c:v>23.584137610698235</c:v>
                </c:pt>
                <c:pt idx="54">
                  <c:v>24.665594100952148</c:v>
                </c:pt>
                <c:pt idx="55">
                  <c:v>25.209201358496102</c:v>
                </c:pt>
                <c:pt idx="56">
                  <c:v>25.200350613574301</c:v>
                </c:pt>
                <c:pt idx="57">
                  <c:v>24.629895279769698</c:v>
                </c:pt>
                <c:pt idx="58">
                  <c:v>23.493342991581812</c:v>
                </c:pt>
                <c:pt idx="59">
                  <c:v>21.790151470933779</c:v>
                </c:pt>
                <c:pt idx="60">
                  <c:v>19.523115368597246</c:v>
                </c:pt>
                <c:pt idx="61">
                  <c:v>16.697832780129829</c:v>
                </c:pt>
                <c:pt idx="62">
                  <c:v>13.322241512345499</c:v>
                </c:pt>
                <c:pt idx="63">
                  <c:v>9.4062163920634703</c:v>
                </c:pt>
                <c:pt idx="64">
                  <c:v>4.9612199805660566</c:v>
                </c:pt>
                <c:pt idx="65">
                  <c:v>0</c:v>
                </c:pt>
                <c:pt idx="66">
                  <c:v>-5.4636723935518603</c:v>
                </c:pt>
                <c:pt idx="67">
                  <c:v>-11.415228628442492</c:v>
                </c:pt>
                <c:pt idx="68">
                  <c:v>-17.839497527708772</c:v>
                </c:pt>
                <c:pt idx="69">
                  <c:v>-24.720872852612956</c:v>
                </c:pt>
                <c:pt idx="70">
                  <c:v>-32.04345703125</c:v>
                </c:pt>
                <c:pt idx="71">
                  <c:v>-39.791184095067365</c:v>
                </c:pt>
                <c:pt idx="72">
                  <c:v>-47.947924470610815</c:v>
                </c:pt>
                <c:pt idx="73">
                  <c:v>-56.497573944936448</c:v>
                </c:pt>
                <c:pt idx="74">
                  <c:v>-65.42412883520592</c:v>
                </c:pt>
                <c:pt idx="75">
                  <c:v>-74.711749140935353</c:v>
                </c:pt>
                <c:pt idx="76">
                  <c:v>-84.344811236453097</c:v>
                </c:pt>
                <c:pt idx="77">
                  <c:v>-94.307951467977546</c:v>
                </c:pt>
                <c:pt idx="78">
                  <c:v>-104.58610185011366</c:v>
                </c:pt>
                <c:pt idx="79">
                  <c:v>-115.16451890840108</c:v>
                </c:pt>
                <c:pt idx="80">
                  <c:v>-126.02880658436243</c:v>
                </c:pt>
                <c:pt idx="81">
                  <c:v>-137.16493400557738</c:v>
                </c:pt>
                <c:pt idx="82">
                  <c:v>-148.55924882343879</c:v>
                </c:pt>
                <c:pt idx="83">
                  <c:v>-160.19848673356228</c:v>
                </c:pt>
                <c:pt idx="84">
                  <c:v>-172.06977771702623</c:v>
                </c:pt>
                <c:pt idx="85">
                  <c:v>-184.1606494732232</c:v>
                </c:pt>
                <c:pt idx="86">
                  <c:v>-196.45902845594628</c:v>
                </c:pt>
                <c:pt idx="87">
                  <c:v>-208.95323887245922</c:v>
                </c:pt>
                <c:pt idx="88">
                  <c:v>-221.63199995975538</c:v>
                </c:pt>
                <c:pt idx="89">
                  <c:v>-234.48442181224618</c:v>
                </c:pt>
                <c:pt idx="90">
                  <c:v>-247.5</c:v>
                </c:pt>
                <c:pt idx="91">
                  <c:v>-260.66860918592829</c:v>
                </c:pt>
                <c:pt idx="92">
                  <c:v>-273.98049592318057</c:v>
                </c:pt>
                <c:pt idx="93">
                  <c:v>-287.42627079036447</c:v>
                </c:pt>
                <c:pt idx="94">
                  <c:v>-300.99690000131341</c:v>
                </c:pt>
                <c:pt idx="95">
                  <c:v>-314.68369660789449</c:v>
                </c:pt>
                <c:pt idx="96">
                  <c:v>-328.47831139825394</c:v>
                </c:pt>
                <c:pt idx="97">
                  <c:v>-342.37272357885831</c:v>
                </c:pt>
                <c:pt idx="98">
                  <c:v>-356.35923131636446</c:v>
                </c:pt>
                <c:pt idx="99">
                  <c:v>-370.43044220447064</c:v>
                </c:pt>
                <c:pt idx="100">
                  <c:v>-384.5792637114946</c:v>
                </c:pt>
                <c:pt idx="101">
                  <c:v>-398.79889365605959</c:v>
                </c:pt>
                <c:pt idx="102">
                  <c:v>-413.08281075105333</c:v>
                </c:pt>
                <c:pt idx="103">
                  <c:v>-427.42476524965059</c:v>
                </c:pt>
                <c:pt idx="104">
                  <c:v>-441.81876972160171</c:v>
                </c:pt>
                <c:pt idx="105">
                  <c:v>-456.25908998324121</c:v>
                </c:pt>
                <c:pt idx="106">
                  <c:v>-470.74023620032222</c:v>
                </c:pt>
                <c:pt idx="107">
                  <c:v>-485.25695417922179</c:v>
                </c:pt>
                <c:pt idx="108">
                  <c:v>-499.80421685877081</c:v>
                </c:pt>
                <c:pt idx="109">
                  <c:v>-514.37721601224712</c:v>
                </c:pt>
                <c:pt idx="110">
                  <c:v>-528.97135416666606</c:v>
                </c:pt>
                <c:pt idx="111">
                  <c:v>-543.58223674436886</c:v>
                </c:pt>
                <c:pt idx="112">
                  <c:v>-558.20566443020743</c:v>
                </c:pt>
                <c:pt idx="113">
                  <c:v>-572.83762576602294</c:v>
                </c:pt>
                <c:pt idx="114">
                  <c:v>-587.47428997283259</c:v>
                </c:pt>
                <c:pt idx="115">
                  <c:v>-602.11200000000008</c:v>
                </c:pt>
                <c:pt idx="116">
                  <c:v>-616.74726579974413</c:v>
                </c:pt>
                <c:pt idx="117">
                  <c:v>-631.37675782450606</c:v>
                </c:pt>
                <c:pt idx="118">
                  <c:v>-645.9973007440567</c:v>
                </c:pt>
                <c:pt idx="119">
                  <c:v>-660.60586737865106</c:v>
                </c:pt>
                <c:pt idx="120">
                  <c:v>-675.19957284408792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7B0-4E74-BD1E-6EC23D603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335872"/>
        <c:axId val="150337408"/>
      </c:scatterChart>
      <c:valAx>
        <c:axId val="150335872"/>
        <c:scaling>
          <c:orientation val="minMax"/>
          <c:max val="0.60000000000000009"/>
          <c:min val="-0.60000000000000009"/>
        </c:scaling>
        <c:delete val="0"/>
        <c:axPos val="b"/>
        <c:numFmt formatCode="0%" sourceLinked="1"/>
        <c:majorTickMark val="out"/>
        <c:minorTickMark val="none"/>
        <c:tickLblPos val="nextTo"/>
        <c:crossAx val="150337408"/>
        <c:crosses val="autoZero"/>
        <c:crossBetween val="midCat"/>
      </c:valAx>
      <c:valAx>
        <c:axId val="150337408"/>
        <c:scaling>
          <c:orientation val="minMax"/>
          <c:max val="2500"/>
          <c:min val="-5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/>
            </a:pPr>
            <a:endParaRPr lang="de-DE"/>
          </a:p>
        </c:txPr>
        <c:crossAx val="150335872"/>
        <c:crosses val="autoZero"/>
        <c:crossBetween val="midCat"/>
        <c:majorUnit val="500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81933508311462"/>
          <c:y val="5.3109240655262922E-2"/>
          <c:w val="0.81438910761154848"/>
          <c:h val="0.88918381754004883"/>
        </c:manualLayout>
      </c:layout>
      <c:scatterChart>
        <c:scatterStyle val="smoothMarker"/>
        <c:varyColors val="0"/>
        <c:ser>
          <c:idx val="1"/>
          <c:order val="1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'3.2.2KapWertfkt mehrere Nullst.'!$B$13:$B$133</c:f>
              <c:numCache>
                <c:formatCode>0%</c:formatCode>
                <c:ptCount val="121"/>
                <c:pt idx="0">
                  <c:v>-0.8</c:v>
                </c:pt>
                <c:pt idx="1">
                  <c:v>-0.78</c:v>
                </c:pt>
                <c:pt idx="2">
                  <c:v>-0.76</c:v>
                </c:pt>
                <c:pt idx="3">
                  <c:v>-0.74</c:v>
                </c:pt>
                <c:pt idx="4">
                  <c:v>-0.72</c:v>
                </c:pt>
                <c:pt idx="5">
                  <c:v>-0.7</c:v>
                </c:pt>
                <c:pt idx="6">
                  <c:v>-0.68</c:v>
                </c:pt>
                <c:pt idx="7">
                  <c:v>-0.66</c:v>
                </c:pt>
                <c:pt idx="8">
                  <c:v>-0.64</c:v>
                </c:pt>
                <c:pt idx="9">
                  <c:v>-0.62</c:v>
                </c:pt>
                <c:pt idx="10">
                  <c:v>-0.6</c:v>
                </c:pt>
                <c:pt idx="11">
                  <c:v>-0.57999999999999996</c:v>
                </c:pt>
                <c:pt idx="12">
                  <c:v>-0.56000000000000005</c:v>
                </c:pt>
                <c:pt idx="13">
                  <c:v>-0.54</c:v>
                </c:pt>
                <c:pt idx="14">
                  <c:v>-0.52</c:v>
                </c:pt>
                <c:pt idx="15">
                  <c:v>-0.5</c:v>
                </c:pt>
                <c:pt idx="16">
                  <c:v>-0.48</c:v>
                </c:pt>
                <c:pt idx="17">
                  <c:v>-0.46</c:v>
                </c:pt>
                <c:pt idx="18">
                  <c:v>-0.44</c:v>
                </c:pt>
                <c:pt idx="19">
                  <c:v>-0.42</c:v>
                </c:pt>
                <c:pt idx="20">
                  <c:v>-0.4</c:v>
                </c:pt>
                <c:pt idx="21">
                  <c:v>-0.38</c:v>
                </c:pt>
                <c:pt idx="22">
                  <c:v>-0.36</c:v>
                </c:pt>
                <c:pt idx="23">
                  <c:v>-0.34</c:v>
                </c:pt>
                <c:pt idx="24">
                  <c:v>-0.32</c:v>
                </c:pt>
                <c:pt idx="25">
                  <c:v>-0.3</c:v>
                </c:pt>
                <c:pt idx="26">
                  <c:v>-0.28000000000000003</c:v>
                </c:pt>
                <c:pt idx="27">
                  <c:v>-0.26</c:v>
                </c:pt>
                <c:pt idx="28">
                  <c:v>-0.24</c:v>
                </c:pt>
                <c:pt idx="29">
                  <c:v>-0.219999999999999</c:v>
                </c:pt>
                <c:pt idx="30">
                  <c:v>-0.19999999999999901</c:v>
                </c:pt>
                <c:pt idx="31">
                  <c:v>-0.17999999999999899</c:v>
                </c:pt>
                <c:pt idx="32">
                  <c:v>-0.159999999999999</c:v>
                </c:pt>
                <c:pt idx="33">
                  <c:v>-0.13999999999999899</c:v>
                </c:pt>
                <c:pt idx="34">
                  <c:v>-0.119999999999999</c:v>
                </c:pt>
                <c:pt idx="35">
                  <c:v>-9.9999999999999103E-2</c:v>
                </c:pt>
                <c:pt idx="36">
                  <c:v>-7.99999999999991E-2</c:v>
                </c:pt>
                <c:pt idx="37">
                  <c:v>-5.9999999999999103E-2</c:v>
                </c:pt>
                <c:pt idx="38">
                  <c:v>-3.9999999999999002E-2</c:v>
                </c:pt>
                <c:pt idx="39">
                  <c:v>-1.9999999999999001E-2</c:v>
                </c:pt>
                <c:pt idx="40">
                  <c:v>9.9920072216264108E-16</c:v>
                </c:pt>
                <c:pt idx="41">
                  <c:v>2.0000000000000899E-2</c:v>
                </c:pt>
                <c:pt idx="42">
                  <c:v>4.0000000000000903E-2</c:v>
                </c:pt>
                <c:pt idx="43">
                  <c:v>6.00000000000009E-2</c:v>
                </c:pt>
                <c:pt idx="44">
                  <c:v>8.0000000000001001E-2</c:v>
                </c:pt>
                <c:pt idx="45">
                  <c:v>0.100000000000001</c:v>
                </c:pt>
                <c:pt idx="46">
                  <c:v>0.12000000000000099</c:v>
                </c:pt>
                <c:pt idx="47">
                  <c:v>0.14000000000000101</c:v>
                </c:pt>
                <c:pt idx="48">
                  <c:v>0.160000000000001</c:v>
                </c:pt>
                <c:pt idx="49">
                  <c:v>0.18000000000000099</c:v>
                </c:pt>
                <c:pt idx="50">
                  <c:v>0.2</c:v>
                </c:pt>
                <c:pt idx="51">
                  <c:v>0.22</c:v>
                </c:pt>
                <c:pt idx="52">
                  <c:v>0.24</c:v>
                </c:pt>
                <c:pt idx="53">
                  <c:v>0.26</c:v>
                </c:pt>
                <c:pt idx="54">
                  <c:v>0.28000000000000003</c:v>
                </c:pt>
                <c:pt idx="55">
                  <c:v>0.3</c:v>
                </c:pt>
                <c:pt idx="56">
                  <c:v>0.32</c:v>
                </c:pt>
                <c:pt idx="57">
                  <c:v>0.34</c:v>
                </c:pt>
                <c:pt idx="58">
                  <c:v>0.36</c:v>
                </c:pt>
                <c:pt idx="59">
                  <c:v>0.38</c:v>
                </c:pt>
                <c:pt idx="60">
                  <c:v>0.4</c:v>
                </c:pt>
                <c:pt idx="61">
                  <c:v>0.42</c:v>
                </c:pt>
                <c:pt idx="62">
                  <c:v>0.44</c:v>
                </c:pt>
                <c:pt idx="63">
                  <c:v>0.46</c:v>
                </c:pt>
                <c:pt idx="64">
                  <c:v>0.48</c:v>
                </c:pt>
                <c:pt idx="65">
                  <c:v>0.5</c:v>
                </c:pt>
                <c:pt idx="66">
                  <c:v>0.52</c:v>
                </c:pt>
                <c:pt idx="67">
                  <c:v>0.54</c:v>
                </c:pt>
                <c:pt idx="68">
                  <c:v>0.56000000000000005</c:v>
                </c:pt>
                <c:pt idx="69">
                  <c:v>0.57999999999999996</c:v>
                </c:pt>
                <c:pt idx="70">
                  <c:v>0.6</c:v>
                </c:pt>
                <c:pt idx="71">
                  <c:v>0.62</c:v>
                </c:pt>
                <c:pt idx="72">
                  <c:v>0.64</c:v>
                </c:pt>
                <c:pt idx="73">
                  <c:v>0.66</c:v>
                </c:pt>
                <c:pt idx="74">
                  <c:v>0.68</c:v>
                </c:pt>
                <c:pt idx="75">
                  <c:v>0.7</c:v>
                </c:pt>
                <c:pt idx="76">
                  <c:v>0.72</c:v>
                </c:pt>
                <c:pt idx="77">
                  <c:v>0.74</c:v>
                </c:pt>
                <c:pt idx="78">
                  <c:v>0.76</c:v>
                </c:pt>
                <c:pt idx="79">
                  <c:v>0.78</c:v>
                </c:pt>
                <c:pt idx="80">
                  <c:v>0.8</c:v>
                </c:pt>
                <c:pt idx="81">
                  <c:v>0.82</c:v>
                </c:pt>
                <c:pt idx="82">
                  <c:v>0.84</c:v>
                </c:pt>
                <c:pt idx="83">
                  <c:v>0.86</c:v>
                </c:pt>
                <c:pt idx="84">
                  <c:v>0.88</c:v>
                </c:pt>
                <c:pt idx="85">
                  <c:v>0.9</c:v>
                </c:pt>
                <c:pt idx="86">
                  <c:v>0.92</c:v>
                </c:pt>
                <c:pt idx="87">
                  <c:v>0.94</c:v>
                </c:pt>
                <c:pt idx="88">
                  <c:v>0.96</c:v>
                </c:pt>
                <c:pt idx="89">
                  <c:v>0.98</c:v>
                </c:pt>
                <c:pt idx="90">
                  <c:v>1</c:v>
                </c:pt>
                <c:pt idx="91">
                  <c:v>1.02</c:v>
                </c:pt>
                <c:pt idx="92">
                  <c:v>1.04</c:v>
                </c:pt>
                <c:pt idx="93">
                  <c:v>1.06</c:v>
                </c:pt>
                <c:pt idx="94">
                  <c:v>1.08</c:v>
                </c:pt>
                <c:pt idx="95">
                  <c:v>1.1000000000000001</c:v>
                </c:pt>
                <c:pt idx="96">
                  <c:v>1.1200000000000001</c:v>
                </c:pt>
                <c:pt idx="97">
                  <c:v>1.1399999999999999</c:v>
                </c:pt>
                <c:pt idx="98">
                  <c:v>1.1599999999999999</c:v>
                </c:pt>
                <c:pt idx="99">
                  <c:v>1.18</c:v>
                </c:pt>
                <c:pt idx="100">
                  <c:v>1.2</c:v>
                </c:pt>
                <c:pt idx="101">
                  <c:v>1.22</c:v>
                </c:pt>
                <c:pt idx="102">
                  <c:v>1.24</c:v>
                </c:pt>
                <c:pt idx="103">
                  <c:v>1.26</c:v>
                </c:pt>
                <c:pt idx="104">
                  <c:v>1.28</c:v>
                </c:pt>
                <c:pt idx="105">
                  <c:v>1.3</c:v>
                </c:pt>
                <c:pt idx="106">
                  <c:v>1.32</c:v>
                </c:pt>
                <c:pt idx="107">
                  <c:v>1.34</c:v>
                </c:pt>
                <c:pt idx="108">
                  <c:v>1.36</c:v>
                </c:pt>
                <c:pt idx="109">
                  <c:v>1.38</c:v>
                </c:pt>
                <c:pt idx="110">
                  <c:v>1.4</c:v>
                </c:pt>
                <c:pt idx="111">
                  <c:v>1.42</c:v>
                </c:pt>
                <c:pt idx="112">
                  <c:v>1.44</c:v>
                </c:pt>
                <c:pt idx="113">
                  <c:v>1.46</c:v>
                </c:pt>
                <c:pt idx="114">
                  <c:v>1.48</c:v>
                </c:pt>
                <c:pt idx="115">
                  <c:v>1.5</c:v>
                </c:pt>
                <c:pt idx="116">
                  <c:v>1.52</c:v>
                </c:pt>
                <c:pt idx="117">
                  <c:v>1.54</c:v>
                </c:pt>
                <c:pt idx="118">
                  <c:v>1.56</c:v>
                </c:pt>
                <c:pt idx="119">
                  <c:v>1.58</c:v>
                </c:pt>
                <c:pt idx="120">
                  <c:v>1.6</c:v>
                </c:pt>
              </c:numCache>
            </c:numRef>
          </c:xVal>
          <c:yVal>
            <c:numRef>
              <c:f>'3.2.2KapWertfkt mehrere Nullst.'!$C$13:$C$133</c:f>
              <c:numCache>
                <c:formatCode>_(* #,##0.00_);_(* \(#,##0.00\);_(* "-"??_);_(@_)</c:formatCode>
                <c:ptCount val="121"/>
                <c:pt idx="0">
                  <c:v>-511875.0000000007</c:v>
                </c:pt>
                <c:pt idx="1">
                  <c:v>-294274.98121713026</c:v>
                </c:pt>
                <c:pt idx="2">
                  <c:v>-172447.91666666669</c:v>
                </c:pt>
                <c:pt idx="3">
                  <c:v>-102114.07163614729</c:v>
                </c:pt>
                <c:pt idx="4">
                  <c:v>-60545.866305705924</c:v>
                </c:pt>
                <c:pt idx="5">
                  <c:v>-35555.555555555475</c:v>
                </c:pt>
                <c:pt idx="6">
                  <c:v>-20364.07470703125</c:v>
                </c:pt>
                <c:pt idx="7">
                  <c:v>-11083.200632176373</c:v>
                </c:pt>
                <c:pt idx="8">
                  <c:v>-5424.382716049392</c:v>
                </c:pt>
                <c:pt idx="9">
                  <c:v>-2011.0342922475916</c:v>
                </c:pt>
                <c:pt idx="10">
                  <c:v>0</c:v>
                </c:pt>
                <c:pt idx="11">
                  <c:v>1132.8613077884211</c:v>
                </c:pt>
                <c:pt idx="12">
                  <c:v>1717.2238918106495</c:v>
                </c:pt>
                <c:pt idx="13">
                  <c:v>1962.2571388752958</c:v>
                </c:pt>
                <c:pt idx="14">
                  <c:v>2001.4105902777828</c:v>
                </c:pt>
                <c:pt idx="15">
                  <c:v>1920</c:v>
                </c:pt>
                <c:pt idx="16">
                  <c:v>1772.4563215573507</c:v>
                </c:pt>
                <c:pt idx="17">
                  <c:v>1593.2530610171343</c:v>
                </c:pt>
                <c:pt idx="18">
                  <c:v>1403.9072261557712</c:v>
                </c:pt>
                <c:pt idx="19">
                  <c:v>1217.5076101294908</c:v>
                </c:pt>
                <c:pt idx="20">
                  <c:v>1041.666666666667</c:v>
                </c:pt>
                <c:pt idx="21">
                  <c:v>880.45642708719606</c:v>
                </c:pt>
                <c:pt idx="22">
                  <c:v>735.6834411621121</c:v>
                </c:pt>
                <c:pt idx="23">
                  <c:v>607.7301945070576</c:v>
                </c:pt>
                <c:pt idx="24">
                  <c:v>496.1102596951614</c:v>
                </c:pt>
                <c:pt idx="25">
                  <c:v>399.83340274885904</c:v>
                </c:pt>
                <c:pt idx="26">
                  <c:v>317.64403292181214</c:v>
                </c:pt>
                <c:pt idx="27">
                  <c:v>248.17505006239935</c:v>
                </c:pt>
                <c:pt idx="28">
                  <c:v>190.04515772592458</c:v>
                </c:pt>
                <c:pt idx="29">
                  <c:v>141.91846690709008</c:v>
                </c:pt>
                <c:pt idx="30">
                  <c:v>102.53906249999636</c:v>
                </c:pt>
                <c:pt idx="31">
                  <c:v>70.749083167332174</c:v>
                </c:pt>
                <c:pt idx="32">
                  <c:v>45.496089592298631</c:v>
                </c:pt>
                <c:pt idx="33">
                  <c:v>25.833618277284586</c:v>
                </c:pt>
                <c:pt idx="34">
                  <c:v>10.917543200603177</c:v>
                </c:pt>
                <c:pt idx="35">
                  <c:v>0</c:v>
                </c:pt>
                <c:pt idx="36">
                  <c:v>-7.5779639152224263</c:v>
                </c:pt>
                <c:pt idx="37">
                  <c:v>-12.394252821036389</c:v>
                </c:pt>
                <c:pt idx="38">
                  <c:v>-14.953613281251819</c:v>
                </c:pt>
                <c:pt idx="39">
                  <c:v>-15.695251232433293</c:v>
                </c:pt>
                <c:pt idx="40">
                  <c:v>-14.999999999999091</c:v>
                </c:pt>
                <c:pt idx="41">
                  <c:v>-13.196947141702367</c:v>
                </c:pt>
                <c:pt idx="42">
                  <c:v>-10.569482861244978</c:v>
                </c:pt>
                <c:pt idx="43">
                  <c:v>-7.360767993738591</c:v>
                </c:pt>
                <c:pt idx="44">
                  <c:v>-3.7786414672573301</c:v>
                </c:pt>
                <c:pt idx="45">
                  <c:v>0</c:v>
                </c:pt>
                <c:pt idx="46">
                  <c:v>3.825310417536457</c:v>
                </c:pt>
                <c:pt idx="47">
                  <c:v>7.5710489227867583</c:v>
                </c:pt>
                <c:pt idx="48">
                  <c:v>11.131537536001815</c:v>
                </c:pt>
                <c:pt idx="49">
                  <c:v>14.418981162648379</c:v>
                </c:pt>
                <c:pt idx="50">
                  <c:v>17.361111111110404</c:v>
                </c:pt>
                <c:pt idx="51">
                  <c:v>19.899116276144014</c:v>
                </c:pt>
                <c:pt idx="52">
                  <c:v>21.985829233985896</c:v>
                </c:pt>
                <c:pt idx="53">
                  <c:v>23.584137610698235</c:v>
                </c:pt>
                <c:pt idx="54">
                  <c:v>24.665594100952148</c:v>
                </c:pt>
                <c:pt idx="55">
                  <c:v>25.209201358496102</c:v>
                </c:pt>
                <c:pt idx="56">
                  <c:v>25.200350613574301</c:v>
                </c:pt>
                <c:pt idx="57">
                  <c:v>24.629895279769698</c:v>
                </c:pt>
                <c:pt idx="58">
                  <c:v>23.493342991581812</c:v>
                </c:pt>
                <c:pt idx="59">
                  <c:v>21.790151470933779</c:v>
                </c:pt>
                <c:pt idx="60">
                  <c:v>19.523115368597246</c:v>
                </c:pt>
                <c:pt idx="61">
                  <c:v>16.697832780129829</c:v>
                </c:pt>
                <c:pt idx="62">
                  <c:v>13.322241512345499</c:v>
                </c:pt>
                <c:pt idx="63">
                  <c:v>9.4062163920634703</c:v>
                </c:pt>
                <c:pt idx="64">
                  <c:v>4.9612199805660566</c:v>
                </c:pt>
                <c:pt idx="65">
                  <c:v>0</c:v>
                </c:pt>
                <c:pt idx="66">
                  <c:v>-5.4636723935518603</c:v>
                </c:pt>
                <c:pt idx="67">
                  <c:v>-11.415228628442492</c:v>
                </c:pt>
                <c:pt idx="68">
                  <c:v>-17.839497527708772</c:v>
                </c:pt>
                <c:pt idx="69">
                  <c:v>-24.720872852612956</c:v>
                </c:pt>
                <c:pt idx="70">
                  <c:v>-32.04345703125</c:v>
                </c:pt>
                <c:pt idx="71">
                  <c:v>-39.791184095067365</c:v>
                </c:pt>
                <c:pt idx="72">
                  <c:v>-47.947924470610815</c:v>
                </c:pt>
                <c:pt idx="73">
                  <c:v>-56.497573944936448</c:v>
                </c:pt>
                <c:pt idx="74">
                  <c:v>-65.42412883520592</c:v>
                </c:pt>
                <c:pt idx="75">
                  <c:v>-74.711749140935353</c:v>
                </c:pt>
                <c:pt idx="76">
                  <c:v>-84.344811236453097</c:v>
                </c:pt>
                <c:pt idx="77">
                  <c:v>-94.307951467977546</c:v>
                </c:pt>
                <c:pt idx="78">
                  <c:v>-104.58610185011366</c:v>
                </c:pt>
                <c:pt idx="79">
                  <c:v>-115.16451890840108</c:v>
                </c:pt>
                <c:pt idx="80">
                  <c:v>-126.02880658436243</c:v>
                </c:pt>
                <c:pt idx="81">
                  <c:v>-137.16493400557738</c:v>
                </c:pt>
                <c:pt idx="82">
                  <c:v>-148.55924882343879</c:v>
                </c:pt>
                <c:pt idx="83">
                  <c:v>-160.19848673356228</c:v>
                </c:pt>
                <c:pt idx="84">
                  <c:v>-172.06977771702623</c:v>
                </c:pt>
                <c:pt idx="85">
                  <c:v>-184.1606494732232</c:v>
                </c:pt>
                <c:pt idx="86">
                  <c:v>-196.45902845594628</c:v>
                </c:pt>
                <c:pt idx="87">
                  <c:v>-208.95323887245922</c:v>
                </c:pt>
                <c:pt idx="88">
                  <c:v>-221.63199995975538</c:v>
                </c:pt>
                <c:pt idx="89">
                  <c:v>-234.48442181224618</c:v>
                </c:pt>
                <c:pt idx="90">
                  <c:v>-247.5</c:v>
                </c:pt>
                <c:pt idx="91">
                  <c:v>-260.66860918592829</c:v>
                </c:pt>
                <c:pt idx="92">
                  <c:v>-273.98049592318057</c:v>
                </c:pt>
                <c:pt idx="93">
                  <c:v>-287.42627079036447</c:v>
                </c:pt>
                <c:pt idx="94">
                  <c:v>-300.99690000131341</c:v>
                </c:pt>
                <c:pt idx="95">
                  <c:v>-314.68369660789449</c:v>
                </c:pt>
                <c:pt idx="96">
                  <c:v>-328.47831139825394</c:v>
                </c:pt>
                <c:pt idx="97">
                  <c:v>-342.37272357885831</c:v>
                </c:pt>
                <c:pt idx="98">
                  <c:v>-356.35923131636446</c:v>
                </c:pt>
                <c:pt idx="99">
                  <c:v>-370.43044220447064</c:v>
                </c:pt>
                <c:pt idx="100">
                  <c:v>-384.5792637114946</c:v>
                </c:pt>
                <c:pt idx="101">
                  <c:v>-398.79889365605959</c:v>
                </c:pt>
                <c:pt idx="102">
                  <c:v>-413.08281075105333</c:v>
                </c:pt>
                <c:pt idx="103">
                  <c:v>-427.42476524965059</c:v>
                </c:pt>
                <c:pt idx="104">
                  <c:v>-441.81876972160171</c:v>
                </c:pt>
                <c:pt idx="105">
                  <c:v>-456.25908998324121</c:v>
                </c:pt>
                <c:pt idx="106">
                  <c:v>-470.74023620032222</c:v>
                </c:pt>
                <c:pt idx="107">
                  <c:v>-485.25695417922179</c:v>
                </c:pt>
                <c:pt idx="108">
                  <c:v>-499.80421685877081</c:v>
                </c:pt>
                <c:pt idx="109">
                  <c:v>-514.37721601224712</c:v>
                </c:pt>
                <c:pt idx="110">
                  <c:v>-528.97135416666606</c:v>
                </c:pt>
                <c:pt idx="111">
                  <c:v>-543.58223674436886</c:v>
                </c:pt>
                <c:pt idx="112">
                  <c:v>-558.20566443020743</c:v>
                </c:pt>
                <c:pt idx="113">
                  <c:v>-572.83762576602294</c:v>
                </c:pt>
                <c:pt idx="114">
                  <c:v>-587.47428997283259</c:v>
                </c:pt>
                <c:pt idx="115">
                  <c:v>-602.11200000000008</c:v>
                </c:pt>
                <c:pt idx="116">
                  <c:v>-616.74726579974413</c:v>
                </c:pt>
                <c:pt idx="117">
                  <c:v>-631.37675782450606</c:v>
                </c:pt>
                <c:pt idx="118">
                  <c:v>-645.9973007440567</c:v>
                </c:pt>
                <c:pt idx="119">
                  <c:v>-660.60586737865106</c:v>
                </c:pt>
                <c:pt idx="120">
                  <c:v>-675.19957284408792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F9-475A-BA83-B5D781162831}"/>
            </c:ext>
          </c:extLst>
        </c:ser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'3.2.2KapWertfkt mehrere Nullst.'!$B$13:$B$133</c:f>
              <c:numCache>
                <c:formatCode>0%</c:formatCode>
                <c:ptCount val="121"/>
                <c:pt idx="0">
                  <c:v>-0.8</c:v>
                </c:pt>
                <c:pt idx="1">
                  <c:v>-0.78</c:v>
                </c:pt>
                <c:pt idx="2">
                  <c:v>-0.76</c:v>
                </c:pt>
                <c:pt idx="3">
                  <c:v>-0.74</c:v>
                </c:pt>
                <c:pt idx="4">
                  <c:v>-0.72</c:v>
                </c:pt>
                <c:pt idx="5">
                  <c:v>-0.7</c:v>
                </c:pt>
                <c:pt idx="6">
                  <c:v>-0.68</c:v>
                </c:pt>
                <c:pt idx="7">
                  <c:v>-0.66</c:v>
                </c:pt>
                <c:pt idx="8">
                  <c:v>-0.64</c:v>
                </c:pt>
                <c:pt idx="9">
                  <c:v>-0.62</c:v>
                </c:pt>
                <c:pt idx="10">
                  <c:v>-0.6</c:v>
                </c:pt>
                <c:pt idx="11">
                  <c:v>-0.57999999999999996</c:v>
                </c:pt>
                <c:pt idx="12">
                  <c:v>-0.56000000000000005</c:v>
                </c:pt>
                <c:pt idx="13">
                  <c:v>-0.54</c:v>
                </c:pt>
                <c:pt idx="14">
                  <c:v>-0.52</c:v>
                </c:pt>
                <c:pt idx="15">
                  <c:v>-0.5</c:v>
                </c:pt>
                <c:pt idx="16">
                  <c:v>-0.48</c:v>
                </c:pt>
                <c:pt idx="17">
                  <c:v>-0.46</c:v>
                </c:pt>
                <c:pt idx="18">
                  <c:v>-0.44</c:v>
                </c:pt>
                <c:pt idx="19">
                  <c:v>-0.42</c:v>
                </c:pt>
                <c:pt idx="20">
                  <c:v>-0.4</c:v>
                </c:pt>
                <c:pt idx="21">
                  <c:v>-0.38</c:v>
                </c:pt>
                <c:pt idx="22">
                  <c:v>-0.36</c:v>
                </c:pt>
                <c:pt idx="23">
                  <c:v>-0.34</c:v>
                </c:pt>
                <c:pt idx="24">
                  <c:v>-0.32</c:v>
                </c:pt>
                <c:pt idx="25">
                  <c:v>-0.3</c:v>
                </c:pt>
                <c:pt idx="26">
                  <c:v>-0.28000000000000003</c:v>
                </c:pt>
                <c:pt idx="27">
                  <c:v>-0.26</c:v>
                </c:pt>
                <c:pt idx="28">
                  <c:v>-0.24</c:v>
                </c:pt>
                <c:pt idx="29">
                  <c:v>-0.219999999999999</c:v>
                </c:pt>
                <c:pt idx="30">
                  <c:v>-0.19999999999999901</c:v>
                </c:pt>
                <c:pt idx="31">
                  <c:v>-0.17999999999999899</c:v>
                </c:pt>
                <c:pt idx="32">
                  <c:v>-0.159999999999999</c:v>
                </c:pt>
                <c:pt idx="33">
                  <c:v>-0.13999999999999899</c:v>
                </c:pt>
                <c:pt idx="34">
                  <c:v>-0.119999999999999</c:v>
                </c:pt>
                <c:pt idx="35">
                  <c:v>-9.9999999999999103E-2</c:v>
                </c:pt>
                <c:pt idx="36">
                  <c:v>-7.99999999999991E-2</c:v>
                </c:pt>
                <c:pt idx="37">
                  <c:v>-5.9999999999999103E-2</c:v>
                </c:pt>
                <c:pt idx="38">
                  <c:v>-3.9999999999999002E-2</c:v>
                </c:pt>
                <c:pt idx="39">
                  <c:v>-1.9999999999999001E-2</c:v>
                </c:pt>
                <c:pt idx="40">
                  <c:v>9.9920072216264108E-16</c:v>
                </c:pt>
                <c:pt idx="41">
                  <c:v>2.0000000000000899E-2</c:v>
                </c:pt>
                <c:pt idx="42">
                  <c:v>4.0000000000000903E-2</c:v>
                </c:pt>
                <c:pt idx="43">
                  <c:v>6.00000000000009E-2</c:v>
                </c:pt>
                <c:pt idx="44">
                  <c:v>8.0000000000001001E-2</c:v>
                </c:pt>
                <c:pt idx="45">
                  <c:v>0.100000000000001</c:v>
                </c:pt>
                <c:pt idx="46">
                  <c:v>0.12000000000000099</c:v>
                </c:pt>
                <c:pt idx="47">
                  <c:v>0.14000000000000101</c:v>
                </c:pt>
                <c:pt idx="48">
                  <c:v>0.160000000000001</c:v>
                </c:pt>
                <c:pt idx="49">
                  <c:v>0.18000000000000099</c:v>
                </c:pt>
                <c:pt idx="50">
                  <c:v>0.2</c:v>
                </c:pt>
                <c:pt idx="51">
                  <c:v>0.22</c:v>
                </c:pt>
                <c:pt idx="52">
                  <c:v>0.24</c:v>
                </c:pt>
                <c:pt idx="53">
                  <c:v>0.26</c:v>
                </c:pt>
                <c:pt idx="54">
                  <c:v>0.28000000000000003</c:v>
                </c:pt>
                <c:pt idx="55">
                  <c:v>0.3</c:v>
                </c:pt>
                <c:pt idx="56">
                  <c:v>0.32</c:v>
                </c:pt>
                <c:pt idx="57">
                  <c:v>0.34</c:v>
                </c:pt>
                <c:pt idx="58">
                  <c:v>0.36</c:v>
                </c:pt>
                <c:pt idx="59">
                  <c:v>0.38</c:v>
                </c:pt>
                <c:pt idx="60">
                  <c:v>0.4</c:v>
                </c:pt>
                <c:pt idx="61">
                  <c:v>0.42</c:v>
                </c:pt>
                <c:pt idx="62">
                  <c:v>0.44</c:v>
                </c:pt>
                <c:pt idx="63">
                  <c:v>0.46</c:v>
                </c:pt>
                <c:pt idx="64">
                  <c:v>0.48</c:v>
                </c:pt>
                <c:pt idx="65">
                  <c:v>0.5</c:v>
                </c:pt>
                <c:pt idx="66">
                  <c:v>0.52</c:v>
                </c:pt>
                <c:pt idx="67">
                  <c:v>0.54</c:v>
                </c:pt>
                <c:pt idx="68">
                  <c:v>0.56000000000000005</c:v>
                </c:pt>
                <c:pt idx="69">
                  <c:v>0.57999999999999996</c:v>
                </c:pt>
                <c:pt idx="70">
                  <c:v>0.6</c:v>
                </c:pt>
                <c:pt idx="71">
                  <c:v>0.62</c:v>
                </c:pt>
                <c:pt idx="72">
                  <c:v>0.64</c:v>
                </c:pt>
                <c:pt idx="73">
                  <c:v>0.66</c:v>
                </c:pt>
                <c:pt idx="74">
                  <c:v>0.68</c:v>
                </c:pt>
                <c:pt idx="75">
                  <c:v>0.7</c:v>
                </c:pt>
                <c:pt idx="76">
                  <c:v>0.72</c:v>
                </c:pt>
                <c:pt idx="77">
                  <c:v>0.74</c:v>
                </c:pt>
                <c:pt idx="78">
                  <c:v>0.76</c:v>
                </c:pt>
                <c:pt idx="79">
                  <c:v>0.78</c:v>
                </c:pt>
                <c:pt idx="80">
                  <c:v>0.8</c:v>
                </c:pt>
                <c:pt idx="81">
                  <c:v>0.82</c:v>
                </c:pt>
                <c:pt idx="82">
                  <c:v>0.84</c:v>
                </c:pt>
                <c:pt idx="83">
                  <c:v>0.86</c:v>
                </c:pt>
                <c:pt idx="84">
                  <c:v>0.88</c:v>
                </c:pt>
                <c:pt idx="85">
                  <c:v>0.9</c:v>
                </c:pt>
                <c:pt idx="86">
                  <c:v>0.92</c:v>
                </c:pt>
                <c:pt idx="87">
                  <c:v>0.94</c:v>
                </c:pt>
                <c:pt idx="88">
                  <c:v>0.96</c:v>
                </c:pt>
                <c:pt idx="89">
                  <c:v>0.98</c:v>
                </c:pt>
                <c:pt idx="90">
                  <c:v>1</c:v>
                </c:pt>
                <c:pt idx="91">
                  <c:v>1.02</c:v>
                </c:pt>
                <c:pt idx="92">
                  <c:v>1.04</c:v>
                </c:pt>
                <c:pt idx="93">
                  <c:v>1.06</c:v>
                </c:pt>
                <c:pt idx="94">
                  <c:v>1.08</c:v>
                </c:pt>
                <c:pt idx="95">
                  <c:v>1.1000000000000001</c:v>
                </c:pt>
                <c:pt idx="96">
                  <c:v>1.1200000000000001</c:v>
                </c:pt>
                <c:pt idx="97">
                  <c:v>1.1399999999999999</c:v>
                </c:pt>
                <c:pt idx="98">
                  <c:v>1.1599999999999999</c:v>
                </c:pt>
                <c:pt idx="99">
                  <c:v>1.18</c:v>
                </c:pt>
                <c:pt idx="100">
                  <c:v>1.2</c:v>
                </c:pt>
                <c:pt idx="101">
                  <c:v>1.22</c:v>
                </c:pt>
                <c:pt idx="102">
                  <c:v>1.24</c:v>
                </c:pt>
                <c:pt idx="103">
                  <c:v>1.26</c:v>
                </c:pt>
                <c:pt idx="104">
                  <c:v>1.28</c:v>
                </c:pt>
                <c:pt idx="105">
                  <c:v>1.3</c:v>
                </c:pt>
                <c:pt idx="106">
                  <c:v>1.32</c:v>
                </c:pt>
                <c:pt idx="107">
                  <c:v>1.34</c:v>
                </c:pt>
                <c:pt idx="108">
                  <c:v>1.36</c:v>
                </c:pt>
                <c:pt idx="109">
                  <c:v>1.38</c:v>
                </c:pt>
                <c:pt idx="110">
                  <c:v>1.4</c:v>
                </c:pt>
                <c:pt idx="111">
                  <c:v>1.42</c:v>
                </c:pt>
                <c:pt idx="112">
                  <c:v>1.44</c:v>
                </c:pt>
                <c:pt idx="113">
                  <c:v>1.46</c:v>
                </c:pt>
                <c:pt idx="114">
                  <c:v>1.48</c:v>
                </c:pt>
                <c:pt idx="115">
                  <c:v>1.5</c:v>
                </c:pt>
                <c:pt idx="116">
                  <c:v>1.52</c:v>
                </c:pt>
                <c:pt idx="117">
                  <c:v>1.54</c:v>
                </c:pt>
                <c:pt idx="118">
                  <c:v>1.56</c:v>
                </c:pt>
                <c:pt idx="119">
                  <c:v>1.58</c:v>
                </c:pt>
                <c:pt idx="120">
                  <c:v>1.6</c:v>
                </c:pt>
              </c:numCache>
            </c:numRef>
          </c:xVal>
          <c:yVal>
            <c:numRef>
              <c:f>'3.2.2KapWertfkt mehrere Nullst.'!$C$13:$C$133</c:f>
              <c:numCache>
                <c:formatCode>_(* #,##0.00_);_(* \(#,##0.00\);_(* "-"??_);_(@_)</c:formatCode>
                <c:ptCount val="121"/>
                <c:pt idx="0">
                  <c:v>-511875.0000000007</c:v>
                </c:pt>
                <c:pt idx="1">
                  <c:v>-294274.98121713026</c:v>
                </c:pt>
                <c:pt idx="2">
                  <c:v>-172447.91666666669</c:v>
                </c:pt>
                <c:pt idx="3">
                  <c:v>-102114.07163614729</c:v>
                </c:pt>
                <c:pt idx="4">
                  <c:v>-60545.866305705924</c:v>
                </c:pt>
                <c:pt idx="5">
                  <c:v>-35555.555555555475</c:v>
                </c:pt>
                <c:pt idx="6">
                  <c:v>-20364.07470703125</c:v>
                </c:pt>
                <c:pt idx="7">
                  <c:v>-11083.200632176373</c:v>
                </c:pt>
                <c:pt idx="8">
                  <c:v>-5424.382716049392</c:v>
                </c:pt>
                <c:pt idx="9">
                  <c:v>-2011.0342922475916</c:v>
                </c:pt>
                <c:pt idx="10">
                  <c:v>0</c:v>
                </c:pt>
                <c:pt idx="11">
                  <c:v>1132.8613077884211</c:v>
                </c:pt>
                <c:pt idx="12">
                  <c:v>1717.2238918106495</c:v>
                </c:pt>
                <c:pt idx="13">
                  <c:v>1962.2571388752958</c:v>
                </c:pt>
                <c:pt idx="14">
                  <c:v>2001.4105902777828</c:v>
                </c:pt>
                <c:pt idx="15">
                  <c:v>1920</c:v>
                </c:pt>
                <c:pt idx="16">
                  <c:v>1772.4563215573507</c:v>
                </c:pt>
                <c:pt idx="17">
                  <c:v>1593.2530610171343</c:v>
                </c:pt>
                <c:pt idx="18">
                  <c:v>1403.9072261557712</c:v>
                </c:pt>
                <c:pt idx="19">
                  <c:v>1217.5076101294908</c:v>
                </c:pt>
                <c:pt idx="20">
                  <c:v>1041.666666666667</c:v>
                </c:pt>
                <c:pt idx="21">
                  <c:v>880.45642708719606</c:v>
                </c:pt>
                <c:pt idx="22">
                  <c:v>735.6834411621121</c:v>
                </c:pt>
                <c:pt idx="23">
                  <c:v>607.7301945070576</c:v>
                </c:pt>
                <c:pt idx="24">
                  <c:v>496.1102596951614</c:v>
                </c:pt>
                <c:pt idx="25">
                  <c:v>399.83340274885904</c:v>
                </c:pt>
                <c:pt idx="26">
                  <c:v>317.64403292181214</c:v>
                </c:pt>
                <c:pt idx="27">
                  <c:v>248.17505006239935</c:v>
                </c:pt>
                <c:pt idx="28">
                  <c:v>190.04515772592458</c:v>
                </c:pt>
                <c:pt idx="29">
                  <c:v>141.91846690709008</c:v>
                </c:pt>
                <c:pt idx="30">
                  <c:v>102.53906249999636</c:v>
                </c:pt>
                <c:pt idx="31">
                  <c:v>70.749083167332174</c:v>
                </c:pt>
                <c:pt idx="32">
                  <c:v>45.496089592298631</c:v>
                </c:pt>
                <c:pt idx="33">
                  <c:v>25.833618277284586</c:v>
                </c:pt>
                <c:pt idx="34">
                  <c:v>10.917543200603177</c:v>
                </c:pt>
                <c:pt idx="35">
                  <c:v>0</c:v>
                </c:pt>
                <c:pt idx="36">
                  <c:v>-7.5779639152224263</c:v>
                </c:pt>
                <c:pt idx="37">
                  <c:v>-12.394252821036389</c:v>
                </c:pt>
                <c:pt idx="38">
                  <c:v>-14.953613281251819</c:v>
                </c:pt>
                <c:pt idx="39">
                  <c:v>-15.695251232433293</c:v>
                </c:pt>
                <c:pt idx="40">
                  <c:v>-14.999999999999091</c:v>
                </c:pt>
                <c:pt idx="41">
                  <c:v>-13.196947141702367</c:v>
                </c:pt>
                <c:pt idx="42">
                  <c:v>-10.569482861244978</c:v>
                </c:pt>
                <c:pt idx="43">
                  <c:v>-7.360767993738591</c:v>
                </c:pt>
                <c:pt idx="44">
                  <c:v>-3.7786414672573301</c:v>
                </c:pt>
                <c:pt idx="45">
                  <c:v>0</c:v>
                </c:pt>
                <c:pt idx="46">
                  <c:v>3.825310417536457</c:v>
                </c:pt>
                <c:pt idx="47">
                  <c:v>7.5710489227867583</c:v>
                </c:pt>
                <c:pt idx="48">
                  <c:v>11.131537536001815</c:v>
                </c:pt>
                <c:pt idx="49">
                  <c:v>14.418981162648379</c:v>
                </c:pt>
                <c:pt idx="50">
                  <c:v>17.361111111110404</c:v>
                </c:pt>
                <c:pt idx="51">
                  <c:v>19.899116276144014</c:v>
                </c:pt>
                <c:pt idx="52">
                  <c:v>21.985829233985896</c:v>
                </c:pt>
                <c:pt idx="53">
                  <c:v>23.584137610698235</c:v>
                </c:pt>
                <c:pt idx="54">
                  <c:v>24.665594100952148</c:v>
                </c:pt>
                <c:pt idx="55">
                  <c:v>25.209201358496102</c:v>
                </c:pt>
                <c:pt idx="56">
                  <c:v>25.200350613574301</c:v>
                </c:pt>
                <c:pt idx="57">
                  <c:v>24.629895279769698</c:v>
                </c:pt>
                <c:pt idx="58">
                  <c:v>23.493342991581812</c:v>
                </c:pt>
                <c:pt idx="59">
                  <c:v>21.790151470933779</c:v>
                </c:pt>
                <c:pt idx="60">
                  <c:v>19.523115368597246</c:v>
                </c:pt>
                <c:pt idx="61">
                  <c:v>16.697832780129829</c:v>
                </c:pt>
                <c:pt idx="62">
                  <c:v>13.322241512345499</c:v>
                </c:pt>
                <c:pt idx="63">
                  <c:v>9.4062163920634703</c:v>
                </c:pt>
                <c:pt idx="64">
                  <c:v>4.9612199805660566</c:v>
                </c:pt>
                <c:pt idx="65">
                  <c:v>0</c:v>
                </c:pt>
                <c:pt idx="66">
                  <c:v>-5.4636723935518603</c:v>
                </c:pt>
                <c:pt idx="67">
                  <c:v>-11.415228628442492</c:v>
                </c:pt>
                <c:pt idx="68">
                  <c:v>-17.839497527708772</c:v>
                </c:pt>
                <c:pt idx="69">
                  <c:v>-24.720872852612956</c:v>
                </c:pt>
                <c:pt idx="70">
                  <c:v>-32.04345703125</c:v>
                </c:pt>
                <c:pt idx="71">
                  <c:v>-39.791184095067365</c:v>
                </c:pt>
                <c:pt idx="72">
                  <c:v>-47.947924470610815</c:v>
                </c:pt>
                <c:pt idx="73">
                  <c:v>-56.497573944936448</c:v>
                </c:pt>
                <c:pt idx="74">
                  <c:v>-65.42412883520592</c:v>
                </c:pt>
                <c:pt idx="75">
                  <c:v>-74.711749140935353</c:v>
                </c:pt>
                <c:pt idx="76">
                  <c:v>-84.344811236453097</c:v>
                </c:pt>
                <c:pt idx="77">
                  <c:v>-94.307951467977546</c:v>
                </c:pt>
                <c:pt idx="78">
                  <c:v>-104.58610185011366</c:v>
                </c:pt>
                <c:pt idx="79">
                  <c:v>-115.16451890840108</c:v>
                </c:pt>
                <c:pt idx="80">
                  <c:v>-126.02880658436243</c:v>
                </c:pt>
                <c:pt idx="81">
                  <c:v>-137.16493400557738</c:v>
                </c:pt>
                <c:pt idx="82">
                  <c:v>-148.55924882343879</c:v>
                </c:pt>
                <c:pt idx="83">
                  <c:v>-160.19848673356228</c:v>
                </c:pt>
                <c:pt idx="84">
                  <c:v>-172.06977771702623</c:v>
                </c:pt>
                <c:pt idx="85">
                  <c:v>-184.1606494732232</c:v>
                </c:pt>
                <c:pt idx="86">
                  <c:v>-196.45902845594628</c:v>
                </c:pt>
                <c:pt idx="87">
                  <c:v>-208.95323887245922</c:v>
                </c:pt>
                <c:pt idx="88">
                  <c:v>-221.63199995975538</c:v>
                </c:pt>
                <c:pt idx="89">
                  <c:v>-234.48442181224618</c:v>
                </c:pt>
                <c:pt idx="90">
                  <c:v>-247.5</c:v>
                </c:pt>
                <c:pt idx="91">
                  <c:v>-260.66860918592829</c:v>
                </c:pt>
                <c:pt idx="92">
                  <c:v>-273.98049592318057</c:v>
                </c:pt>
                <c:pt idx="93">
                  <c:v>-287.42627079036447</c:v>
                </c:pt>
                <c:pt idx="94">
                  <c:v>-300.99690000131341</c:v>
                </c:pt>
                <c:pt idx="95">
                  <c:v>-314.68369660789449</c:v>
                </c:pt>
                <c:pt idx="96">
                  <c:v>-328.47831139825394</c:v>
                </c:pt>
                <c:pt idx="97">
                  <c:v>-342.37272357885831</c:v>
                </c:pt>
                <c:pt idx="98">
                  <c:v>-356.35923131636446</c:v>
                </c:pt>
                <c:pt idx="99">
                  <c:v>-370.43044220447064</c:v>
                </c:pt>
                <c:pt idx="100">
                  <c:v>-384.5792637114946</c:v>
                </c:pt>
                <c:pt idx="101">
                  <c:v>-398.79889365605959</c:v>
                </c:pt>
                <c:pt idx="102">
                  <c:v>-413.08281075105333</c:v>
                </c:pt>
                <c:pt idx="103">
                  <c:v>-427.42476524965059</c:v>
                </c:pt>
                <c:pt idx="104">
                  <c:v>-441.81876972160171</c:v>
                </c:pt>
                <c:pt idx="105">
                  <c:v>-456.25908998324121</c:v>
                </c:pt>
                <c:pt idx="106">
                  <c:v>-470.74023620032222</c:v>
                </c:pt>
                <c:pt idx="107">
                  <c:v>-485.25695417922179</c:v>
                </c:pt>
                <c:pt idx="108">
                  <c:v>-499.80421685877081</c:v>
                </c:pt>
                <c:pt idx="109">
                  <c:v>-514.37721601224712</c:v>
                </c:pt>
                <c:pt idx="110">
                  <c:v>-528.97135416666606</c:v>
                </c:pt>
                <c:pt idx="111">
                  <c:v>-543.58223674436886</c:v>
                </c:pt>
                <c:pt idx="112">
                  <c:v>-558.20566443020743</c:v>
                </c:pt>
                <c:pt idx="113">
                  <c:v>-572.83762576602294</c:v>
                </c:pt>
                <c:pt idx="114">
                  <c:v>-587.47428997283259</c:v>
                </c:pt>
                <c:pt idx="115">
                  <c:v>-602.11200000000008</c:v>
                </c:pt>
                <c:pt idx="116">
                  <c:v>-616.74726579974413</c:v>
                </c:pt>
                <c:pt idx="117">
                  <c:v>-631.37675782450606</c:v>
                </c:pt>
                <c:pt idx="118">
                  <c:v>-645.9973007440567</c:v>
                </c:pt>
                <c:pt idx="119">
                  <c:v>-660.60586737865106</c:v>
                </c:pt>
                <c:pt idx="120">
                  <c:v>-675.19957284408792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5F9-475A-BA83-B5D781162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135168"/>
        <c:axId val="194136704"/>
      </c:scatterChart>
      <c:valAx>
        <c:axId val="194135168"/>
        <c:scaling>
          <c:orientation val="minMax"/>
          <c:max val="0.8"/>
          <c:min val="-0.8"/>
        </c:scaling>
        <c:delete val="0"/>
        <c:axPos val="b"/>
        <c:numFmt formatCode="0%" sourceLinked="1"/>
        <c:majorTickMark val="out"/>
        <c:minorTickMark val="none"/>
        <c:tickLblPos val="nextTo"/>
        <c:crossAx val="194136704"/>
        <c:crosses val="autoZero"/>
        <c:crossBetween val="midCat"/>
        <c:majorUnit val="0.2"/>
      </c:valAx>
      <c:valAx>
        <c:axId val="194136704"/>
        <c:scaling>
          <c:orientation val="minMax"/>
          <c:max val="150"/>
          <c:min val="-5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/>
            </a:pPr>
            <a:endParaRPr lang="de-DE"/>
          </a:p>
        </c:txPr>
        <c:crossAx val="194135168"/>
        <c:crosses val="autoZero"/>
        <c:crossBetween val="midCat"/>
        <c:majorUnit val="100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00457014445251"/>
          <c:y val="0.10324923298202648"/>
          <c:w val="0.77197395963359128"/>
          <c:h val="0.8737449071010206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'3.3.1 Abb 3.2 Kapwertfkten'!$B$18:$B$54</c:f>
              <c:numCache>
                <c:formatCode>0.00%</c:formatCode>
                <c:ptCount val="37"/>
                <c:pt idx="0">
                  <c:v>-0.02</c:v>
                </c:pt>
                <c:pt idx="1">
                  <c:v>-0.01</c:v>
                </c:pt>
                <c:pt idx="2">
                  <c:v>0</c:v>
                </c:pt>
                <c:pt idx="3">
                  <c:v>0.01</c:v>
                </c:pt>
                <c:pt idx="4">
                  <c:v>0.02</c:v>
                </c:pt>
                <c:pt idx="5">
                  <c:v>0.03</c:v>
                </c:pt>
                <c:pt idx="6">
                  <c:v>0.04</c:v>
                </c:pt>
                <c:pt idx="7">
                  <c:v>0.05</c:v>
                </c:pt>
                <c:pt idx="8">
                  <c:v>0.06</c:v>
                </c:pt>
                <c:pt idx="9">
                  <c:v>7.0000000000000007E-2</c:v>
                </c:pt>
                <c:pt idx="10">
                  <c:v>0.08</c:v>
                </c:pt>
                <c:pt idx="11">
                  <c:v>0.09</c:v>
                </c:pt>
                <c:pt idx="12">
                  <c:v>0.1</c:v>
                </c:pt>
                <c:pt idx="13">
                  <c:v>0.11</c:v>
                </c:pt>
                <c:pt idx="14">
                  <c:v>0.12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0.15</c:v>
                </c:pt>
                <c:pt idx="18">
                  <c:v>0.16</c:v>
                </c:pt>
                <c:pt idx="19">
                  <c:v>0.17</c:v>
                </c:pt>
                <c:pt idx="20">
                  <c:v>0.18</c:v>
                </c:pt>
                <c:pt idx="21">
                  <c:v>0.19</c:v>
                </c:pt>
                <c:pt idx="22">
                  <c:v>0.2</c:v>
                </c:pt>
                <c:pt idx="23">
                  <c:v>0.21</c:v>
                </c:pt>
                <c:pt idx="24">
                  <c:v>0.22</c:v>
                </c:pt>
                <c:pt idx="25">
                  <c:v>0.23</c:v>
                </c:pt>
                <c:pt idx="26">
                  <c:v>0.24</c:v>
                </c:pt>
                <c:pt idx="27">
                  <c:v>0.25</c:v>
                </c:pt>
                <c:pt idx="28">
                  <c:v>0.26</c:v>
                </c:pt>
                <c:pt idx="29">
                  <c:v>0.27</c:v>
                </c:pt>
                <c:pt idx="30">
                  <c:v>0.28000000000000003</c:v>
                </c:pt>
                <c:pt idx="31">
                  <c:v>0.28999999999999998</c:v>
                </c:pt>
                <c:pt idx="32">
                  <c:v>0.3</c:v>
                </c:pt>
                <c:pt idx="33">
                  <c:v>0.31</c:v>
                </c:pt>
                <c:pt idx="34">
                  <c:v>0.32</c:v>
                </c:pt>
                <c:pt idx="35">
                  <c:v>0.33</c:v>
                </c:pt>
                <c:pt idx="36">
                  <c:v>0.34</c:v>
                </c:pt>
              </c:numCache>
            </c:numRef>
          </c:xVal>
          <c:yVal>
            <c:numRef>
              <c:f>'3.3.1 Abb 3.2 Kapwertfkten'!$C$18:$C$54</c:f>
              <c:numCache>
                <c:formatCode>_(* #,##0.00_);_(* \(#,##0.00\);_(* "-"??_);_(@_)</c:formatCode>
                <c:ptCount val="37"/>
                <c:pt idx="0">
                  <c:v>790.84820100468323</c:v>
                </c:pt>
                <c:pt idx="1">
                  <c:v>719.19325898511715</c:v>
                </c:pt>
                <c:pt idx="2">
                  <c:v>650</c:v>
                </c:pt>
                <c:pt idx="3">
                  <c:v>583.1572521039966</c:v>
                </c:pt>
                <c:pt idx="4">
                  <c:v>518.55998070123815</c:v>
                </c:pt>
                <c:pt idx="5">
                  <c:v>456.10889087576334</c:v>
                </c:pt>
                <c:pt idx="6">
                  <c:v>395.71005917159755</c:v>
                </c:pt>
                <c:pt idx="7">
                  <c:v>337.27459237663334</c:v>
                </c:pt>
                <c:pt idx="8">
                  <c:v>280.71831108901961</c:v>
                </c:pt>
                <c:pt idx="9">
                  <c:v>225.96145604684853</c:v>
                </c:pt>
                <c:pt idx="10">
                  <c:v>172.92841538383345</c:v>
                </c:pt>
                <c:pt idx="11">
                  <c:v>121.54747113771145</c:v>
                </c:pt>
                <c:pt idx="12">
                  <c:v>71.750563486099963</c:v>
                </c:pt>
                <c:pt idx="13">
                  <c:v>23.473071318212988</c:v>
                </c:pt>
                <c:pt idx="14">
                  <c:v>-23.346392128280513</c:v>
                </c:pt>
                <c:pt idx="15">
                  <c:v>-68.766169726598037</c:v>
                </c:pt>
                <c:pt idx="16">
                  <c:v>-112.84173807865363</c:v>
                </c:pt>
                <c:pt idx="17">
                  <c:v>-155.62587326374614</c:v>
                </c:pt>
                <c:pt idx="18">
                  <c:v>-197.16880560908567</c:v>
                </c:pt>
                <c:pt idx="19">
                  <c:v>-237.51836429899095</c:v>
                </c:pt>
                <c:pt idx="20">
                  <c:v>-276.72011257236636</c:v>
                </c:pt>
                <c:pt idx="21">
                  <c:v>-314.81747419679641</c:v>
                </c:pt>
                <c:pt idx="22">
                  <c:v>-351.85185185185173</c:v>
                </c:pt>
                <c:pt idx="23">
                  <c:v>-387.86273800337631</c:v>
                </c:pt>
                <c:pt idx="24">
                  <c:v>-422.8878188042172</c:v>
                </c:pt>
                <c:pt idx="25">
                  <c:v>-456.9630715145147</c:v>
                </c:pt>
                <c:pt idx="26">
                  <c:v>-490.12285589607609</c:v>
                </c:pt>
                <c:pt idx="27">
                  <c:v>-522.40000000000009</c:v>
                </c:pt>
                <c:pt idx="28">
                  <c:v>-553.82588073442184</c:v>
                </c:pt>
                <c:pt idx="29">
                  <c:v>-584.43049956966092</c:v>
                </c:pt>
                <c:pt idx="30">
                  <c:v>-614.2425537109375</c:v>
                </c:pt>
                <c:pt idx="31">
                  <c:v>-643.28950304399018</c:v>
                </c:pt>
                <c:pt idx="32">
                  <c:v>-671.59763313609483</c:v>
                </c:pt>
                <c:pt idx="33">
                  <c:v>-699.19211455408185</c:v>
                </c:pt>
                <c:pt idx="34">
                  <c:v>-726.09705874168685</c:v>
                </c:pt>
                <c:pt idx="35">
                  <c:v>-752.33557068089999</c:v>
                </c:pt>
                <c:pt idx="36">
                  <c:v>-777.92979854569921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C0A-4F84-ACA6-1FA3334C5E60}"/>
            </c:ext>
          </c:extLst>
        </c:ser>
        <c:ser>
          <c:idx val="1"/>
          <c:order val="1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'3.3.1 Abb 3.2 Kapwertfkten'!$B$18:$B$54</c:f>
              <c:numCache>
                <c:formatCode>0.00%</c:formatCode>
                <c:ptCount val="37"/>
                <c:pt idx="0">
                  <c:v>-0.02</c:v>
                </c:pt>
                <c:pt idx="1">
                  <c:v>-0.01</c:v>
                </c:pt>
                <c:pt idx="2">
                  <c:v>0</c:v>
                </c:pt>
                <c:pt idx="3">
                  <c:v>0.01</c:v>
                </c:pt>
                <c:pt idx="4">
                  <c:v>0.02</c:v>
                </c:pt>
                <c:pt idx="5">
                  <c:v>0.03</c:v>
                </c:pt>
                <c:pt idx="6">
                  <c:v>0.04</c:v>
                </c:pt>
                <c:pt idx="7">
                  <c:v>0.05</c:v>
                </c:pt>
                <c:pt idx="8">
                  <c:v>0.06</c:v>
                </c:pt>
                <c:pt idx="9">
                  <c:v>7.0000000000000007E-2</c:v>
                </c:pt>
                <c:pt idx="10">
                  <c:v>0.08</c:v>
                </c:pt>
                <c:pt idx="11">
                  <c:v>0.09</c:v>
                </c:pt>
                <c:pt idx="12">
                  <c:v>0.1</c:v>
                </c:pt>
                <c:pt idx="13">
                  <c:v>0.11</c:v>
                </c:pt>
                <c:pt idx="14">
                  <c:v>0.12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0.15</c:v>
                </c:pt>
                <c:pt idx="18">
                  <c:v>0.16</c:v>
                </c:pt>
                <c:pt idx="19">
                  <c:v>0.17</c:v>
                </c:pt>
                <c:pt idx="20">
                  <c:v>0.18</c:v>
                </c:pt>
                <c:pt idx="21">
                  <c:v>0.19</c:v>
                </c:pt>
                <c:pt idx="22">
                  <c:v>0.2</c:v>
                </c:pt>
                <c:pt idx="23">
                  <c:v>0.21</c:v>
                </c:pt>
                <c:pt idx="24">
                  <c:v>0.22</c:v>
                </c:pt>
                <c:pt idx="25">
                  <c:v>0.23</c:v>
                </c:pt>
                <c:pt idx="26">
                  <c:v>0.24</c:v>
                </c:pt>
                <c:pt idx="27">
                  <c:v>0.25</c:v>
                </c:pt>
                <c:pt idx="28">
                  <c:v>0.26</c:v>
                </c:pt>
                <c:pt idx="29">
                  <c:v>0.27</c:v>
                </c:pt>
                <c:pt idx="30">
                  <c:v>0.28000000000000003</c:v>
                </c:pt>
                <c:pt idx="31">
                  <c:v>0.28999999999999998</c:v>
                </c:pt>
                <c:pt idx="32">
                  <c:v>0.3</c:v>
                </c:pt>
                <c:pt idx="33">
                  <c:v>0.31</c:v>
                </c:pt>
                <c:pt idx="34">
                  <c:v>0.32</c:v>
                </c:pt>
                <c:pt idx="35">
                  <c:v>0.33</c:v>
                </c:pt>
                <c:pt idx="36">
                  <c:v>0.34</c:v>
                </c:pt>
              </c:numCache>
            </c:numRef>
          </c:xVal>
          <c:yVal>
            <c:numRef>
              <c:f>'3.3.1 Abb 3.2 Kapwertfkten'!$D$18:$D$54</c:f>
              <c:numCache>
                <c:formatCode>_(* #,##0.00_);_(* \(#,##0.00\);_(* "-"??_);_(@_)</c:formatCode>
                <c:ptCount val="37"/>
                <c:pt idx="0">
                  <c:v>351.41607663473405</c:v>
                </c:pt>
                <c:pt idx="1">
                  <c:v>271.01826344250367</c:v>
                </c:pt>
                <c:pt idx="2">
                  <c:v>200</c:v>
                </c:pt>
                <c:pt idx="3">
                  <c:v>137.85413194784633</c:v>
                </c:pt>
                <c:pt idx="4">
                  <c:v>84.102268358325091</c:v>
                </c:pt>
                <c:pt idx="5">
                  <c:v>38.29295880855716</c:v>
                </c:pt>
                <c:pt idx="6">
                  <c:v>0</c:v>
                </c:pt>
                <c:pt idx="7">
                  <c:v>-31.179138321997016</c:v>
                </c:pt>
                <c:pt idx="8">
                  <c:v>-55.624777500892378</c:v>
                </c:pt>
                <c:pt idx="9">
                  <c:v>-73.696392698053387</c:v>
                </c:pt>
                <c:pt idx="10">
                  <c:v>-85.733882030181121</c:v>
                </c:pt>
                <c:pt idx="11">
                  <c:v>-92.058749263531354</c:v>
                </c:pt>
                <c:pt idx="12">
                  <c:v>-92.975206611568865</c:v>
                </c:pt>
                <c:pt idx="13">
                  <c:v>-88.771203636064456</c:v>
                </c:pt>
                <c:pt idx="14">
                  <c:v>-79.719387755103526</c:v>
                </c:pt>
                <c:pt idx="15">
                  <c:v>-66.078001409667195</c:v>
                </c:pt>
                <c:pt idx="16">
                  <c:v>-48.09172052939175</c:v>
                </c:pt>
                <c:pt idx="17">
                  <c:v>-25.992438563327596</c:v>
                </c:pt>
                <c:pt idx="18">
                  <c:v>0</c:v>
                </c:pt>
                <c:pt idx="19">
                  <c:v>29.677113010442554</c:v>
                </c:pt>
                <c:pt idx="20">
                  <c:v>62.841137604136748</c:v>
                </c:pt>
                <c:pt idx="21">
                  <c:v>99.304427653416496</c:v>
                </c:pt>
                <c:pt idx="22">
                  <c:v>138.88888888889051</c:v>
                </c:pt>
                <c:pt idx="23">
                  <c:v>181.42544908134732</c:v>
                </c:pt>
                <c:pt idx="24">
                  <c:v>226.75356087073305</c:v>
                </c:pt>
                <c:pt idx="25">
                  <c:v>274.72073501223349</c:v>
                </c:pt>
                <c:pt idx="26">
                  <c:v>325.18210197710869</c:v>
                </c:pt>
                <c:pt idx="27">
                  <c:v>378</c:v>
                </c:pt>
                <c:pt idx="28">
                  <c:v>433.04358780549228</c:v>
                </c:pt>
                <c:pt idx="29">
                  <c:v>490.1884803769608</c:v>
                </c:pt>
                <c:pt idx="30">
                  <c:v>549.31640625</c:v>
                </c:pt>
                <c:pt idx="31">
                  <c:v>610.3148849227764</c:v>
                </c:pt>
                <c:pt idx="32">
                  <c:v>673.0769230769256</c:v>
                </c:pt>
                <c:pt idx="33">
                  <c:v>737.5007283957857</c:v>
                </c:pt>
                <c:pt idx="34">
                  <c:v>803.48943985308142</c:v>
                </c:pt>
                <c:pt idx="35">
                  <c:v>870.95087342416446</c:v>
                </c:pt>
                <c:pt idx="36">
                  <c:v>939.79728224548671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C0A-4F84-ACA6-1FA3334C5E60}"/>
            </c:ext>
          </c:extLst>
        </c:ser>
        <c:ser>
          <c:idx val="2"/>
          <c:order val="2"/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'3.3.1 Abb 3.2 Kapwertfkten'!$B$18:$B$54</c:f>
              <c:numCache>
                <c:formatCode>0.00%</c:formatCode>
                <c:ptCount val="37"/>
                <c:pt idx="0">
                  <c:v>-0.02</c:v>
                </c:pt>
                <c:pt idx="1">
                  <c:v>-0.01</c:v>
                </c:pt>
                <c:pt idx="2">
                  <c:v>0</c:v>
                </c:pt>
                <c:pt idx="3">
                  <c:v>0.01</c:v>
                </c:pt>
                <c:pt idx="4">
                  <c:v>0.02</c:v>
                </c:pt>
                <c:pt idx="5">
                  <c:v>0.03</c:v>
                </c:pt>
                <c:pt idx="6">
                  <c:v>0.04</c:v>
                </c:pt>
                <c:pt idx="7">
                  <c:v>0.05</c:v>
                </c:pt>
                <c:pt idx="8">
                  <c:v>0.06</c:v>
                </c:pt>
                <c:pt idx="9">
                  <c:v>7.0000000000000007E-2</c:v>
                </c:pt>
                <c:pt idx="10">
                  <c:v>0.08</c:v>
                </c:pt>
                <c:pt idx="11">
                  <c:v>0.09</c:v>
                </c:pt>
                <c:pt idx="12">
                  <c:v>0.1</c:v>
                </c:pt>
                <c:pt idx="13">
                  <c:v>0.11</c:v>
                </c:pt>
                <c:pt idx="14">
                  <c:v>0.12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0.15</c:v>
                </c:pt>
                <c:pt idx="18">
                  <c:v>0.16</c:v>
                </c:pt>
                <c:pt idx="19">
                  <c:v>0.17</c:v>
                </c:pt>
                <c:pt idx="20">
                  <c:v>0.18</c:v>
                </c:pt>
                <c:pt idx="21">
                  <c:v>0.19</c:v>
                </c:pt>
                <c:pt idx="22">
                  <c:v>0.2</c:v>
                </c:pt>
                <c:pt idx="23">
                  <c:v>0.21</c:v>
                </c:pt>
                <c:pt idx="24">
                  <c:v>0.22</c:v>
                </c:pt>
                <c:pt idx="25">
                  <c:v>0.23</c:v>
                </c:pt>
                <c:pt idx="26">
                  <c:v>0.24</c:v>
                </c:pt>
                <c:pt idx="27">
                  <c:v>0.25</c:v>
                </c:pt>
                <c:pt idx="28">
                  <c:v>0.26</c:v>
                </c:pt>
                <c:pt idx="29">
                  <c:v>0.27</c:v>
                </c:pt>
                <c:pt idx="30">
                  <c:v>0.28000000000000003</c:v>
                </c:pt>
                <c:pt idx="31">
                  <c:v>0.28999999999999998</c:v>
                </c:pt>
                <c:pt idx="32">
                  <c:v>0.3</c:v>
                </c:pt>
                <c:pt idx="33">
                  <c:v>0.31</c:v>
                </c:pt>
                <c:pt idx="34">
                  <c:v>0.32</c:v>
                </c:pt>
                <c:pt idx="35">
                  <c:v>0.33</c:v>
                </c:pt>
                <c:pt idx="36">
                  <c:v>0.34</c:v>
                </c:pt>
              </c:numCache>
            </c:numRef>
          </c:xVal>
          <c:yVal>
            <c:numRef>
              <c:f>'3.3.1 Abb 3.2 Kapwertfkten'!$E$18:$E$54</c:f>
              <c:numCache>
                <c:formatCode>_(* #,##0.00_);_(* \(#,##0.00\);_(* "-"??_);_(@_)</c:formatCode>
                <c:ptCount val="37"/>
                <c:pt idx="0">
                  <c:v>582.04914618908788</c:v>
                </c:pt>
                <c:pt idx="1">
                  <c:v>540.5060708091014</c:v>
                </c:pt>
                <c:pt idx="2">
                  <c:v>500</c:v>
                </c:pt>
                <c:pt idx="3">
                  <c:v>460.49406920890078</c:v>
                </c:pt>
                <c:pt idx="4">
                  <c:v>421.95309496347545</c:v>
                </c:pt>
                <c:pt idx="5">
                  <c:v>384.34348194928816</c:v>
                </c:pt>
                <c:pt idx="6">
                  <c:v>347.63313609467423</c:v>
                </c:pt>
                <c:pt idx="7">
                  <c:v>311.79138321995424</c:v>
                </c:pt>
                <c:pt idx="8">
                  <c:v>276.78889284442812</c:v>
                </c:pt>
                <c:pt idx="9">
                  <c:v>242.59760677788472</c:v>
                </c:pt>
                <c:pt idx="10">
                  <c:v>209.19067215363521</c:v>
                </c:pt>
                <c:pt idx="11">
                  <c:v>176.54237858766101</c:v>
                </c:pt>
                <c:pt idx="12">
                  <c:v>144.62809917355344</c:v>
                </c:pt>
                <c:pt idx="13">
                  <c:v>113.42423504585668</c:v>
                </c:pt>
                <c:pt idx="14">
                  <c:v>82.908163265305575</c:v>
                </c:pt>
                <c:pt idx="15">
                  <c:v>53.058187798575091</c:v>
                </c:pt>
                <c:pt idx="16">
                  <c:v>23.853493382579018</c:v>
                </c:pt>
                <c:pt idx="17">
                  <c:v>-4.7258979206044387</c:v>
                </c:pt>
                <c:pt idx="18">
                  <c:v>-32.699167657550333</c:v>
                </c:pt>
                <c:pt idx="19">
                  <c:v>-60.084739571919272</c:v>
                </c:pt>
                <c:pt idx="20">
                  <c:v>-86.900316001148894</c:v>
                </c:pt>
                <c:pt idx="21">
                  <c:v>-113.16291222371274</c:v>
                </c:pt>
                <c:pt idx="22">
                  <c:v>-138.88888888888869</c:v>
                </c:pt>
                <c:pt idx="23">
                  <c:v>-164.09398265145819</c:v>
                </c:pt>
                <c:pt idx="24">
                  <c:v>-188.79333512496623</c:v>
                </c:pt>
                <c:pt idx="25">
                  <c:v>-213.00152025910484</c:v>
                </c:pt>
                <c:pt idx="26">
                  <c:v>-236.73257023933411</c:v>
                </c:pt>
                <c:pt idx="27">
                  <c:v>-260</c:v>
                </c:pt>
                <c:pt idx="28">
                  <c:v>-282.81683043587782</c:v>
                </c:pt>
                <c:pt idx="29">
                  <c:v>-305.19561039122073</c:v>
                </c:pt>
                <c:pt idx="30">
                  <c:v>-327.1484375</c:v>
                </c:pt>
                <c:pt idx="31">
                  <c:v>-348.68697794603668</c:v>
                </c:pt>
                <c:pt idx="32">
                  <c:v>-369.82248520710073</c:v>
                </c:pt>
                <c:pt idx="33">
                  <c:v>-390.56581784278342</c:v>
                </c:pt>
                <c:pt idx="34">
                  <c:v>-410.92745638200176</c:v>
                </c:pt>
                <c:pt idx="35">
                  <c:v>-430.91751936231594</c:v>
                </c:pt>
                <c:pt idx="36">
                  <c:v>-450.54577856983769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C0A-4F84-ACA6-1FA3334C5E60}"/>
            </c:ext>
          </c:extLst>
        </c:ser>
        <c:ser>
          <c:idx val="3"/>
          <c:order val="3"/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'3.3.1 Abb 3.2 Kapwertfkten'!$B$18:$B$54</c:f>
              <c:numCache>
                <c:formatCode>0.00%</c:formatCode>
                <c:ptCount val="37"/>
                <c:pt idx="0">
                  <c:v>-0.02</c:v>
                </c:pt>
                <c:pt idx="1">
                  <c:v>-0.01</c:v>
                </c:pt>
                <c:pt idx="2">
                  <c:v>0</c:v>
                </c:pt>
                <c:pt idx="3">
                  <c:v>0.01</c:v>
                </c:pt>
                <c:pt idx="4">
                  <c:v>0.02</c:v>
                </c:pt>
                <c:pt idx="5">
                  <c:v>0.03</c:v>
                </c:pt>
                <c:pt idx="6">
                  <c:v>0.04</c:v>
                </c:pt>
                <c:pt idx="7">
                  <c:v>0.05</c:v>
                </c:pt>
                <c:pt idx="8">
                  <c:v>0.06</c:v>
                </c:pt>
                <c:pt idx="9">
                  <c:v>7.0000000000000007E-2</c:v>
                </c:pt>
                <c:pt idx="10">
                  <c:v>0.08</c:v>
                </c:pt>
                <c:pt idx="11">
                  <c:v>0.09</c:v>
                </c:pt>
                <c:pt idx="12">
                  <c:v>0.1</c:v>
                </c:pt>
                <c:pt idx="13">
                  <c:v>0.11</c:v>
                </c:pt>
                <c:pt idx="14">
                  <c:v>0.12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0.15</c:v>
                </c:pt>
                <c:pt idx="18">
                  <c:v>0.16</c:v>
                </c:pt>
                <c:pt idx="19">
                  <c:v>0.17</c:v>
                </c:pt>
                <c:pt idx="20">
                  <c:v>0.18</c:v>
                </c:pt>
                <c:pt idx="21">
                  <c:v>0.19</c:v>
                </c:pt>
                <c:pt idx="22">
                  <c:v>0.2</c:v>
                </c:pt>
                <c:pt idx="23">
                  <c:v>0.21</c:v>
                </c:pt>
                <c:pt idx="24">
                  <c:v>0.22</c:v>
                </c:pt>
                <c:pt idx="25">
                  <c:v>0.23</c:v>
                </c:pt>
                <c:pt idx="26">
                  <c:v>0.24</c:v>
                </c:pt>
                <c:pt idx="27">
                  <c:v>0.25</c:v>
                </c:pt>
                <c:pt idx="28">
                  <c:v>0.26</c:v>
                </c:pt>
                <c:pt idx="29">
                  <c:v>0.27</c:v>
                </c:pt>
                <c:pt idx="30">
                  <c:v>0.28000000000000003</c:v>
                </c:pt>
                <c:pt idx="31">
                  <c:v>0.28999999999999998</c:v>
                </c:pt>
                <c:pt idx="32">
                  <c:v>0.3</c:v>
                </c:pt>
                <c:pt idx="33">
                  <c:v>0.31</c:v>
                </c:pt>
                <c:pt idx="34">
                  <c:v>0.32</c:v>
                </c:pt>
                <c:pt idx="35">
                  <c:v>0.33</c:v>
                </c:pt>
                <c:pt idx="36">
                  <c:v>0.34</c:v>
                </c:pt>
              </c:numCache>
            </c:numRef>
          </c:xVal>
          <c:yVal>
            <c:numRef>
              <c:f>'3.3.1 Abb 3.2 Kapwertfkten'!$F$18:$F$54</c:f>
              <c:numCache>
                <c:formatCode>_(* #,##0.00_);_(* \(#,##0.00\);_(* "-"??_);_(@_)</c:formatCode>
                <c:ptCount val="37"/>
                <c:pt idx="0">
                  <c:v>382.13244481466063</c:v>
                </c:pt>
                <c:pt idx="1">
                  <c:v>340.52647689011337</c:v>
                </c:pt>
                <c:pt idx="2">
                  <c:v>300</c:v>
                </c:pt>
                <c:pt idx="3">
                  <c:v>260.51367512988918</c:v>
                </c:pt>
                <c:pt idx="4">
                  <c:v>222.02998846597438</c:v>
                </c:pt>
                <c:pt idx="5">
                  <c:v>184.5131492129326</c:v>
                </c:pt>
                <c:pt idx="6">
                  <c:v>147.92899408284029</c:v>
                </c:pt>
                <c:pt idx="7">
                  <c:v>112.24489795918362</c:v>
                </c:pt>
                <c:pt idx="8">
                  <c:v>77.429690281238891</c:v>
                </c:pt>
                <c:pt idx="9">
                  <c:v>43.453576731591966</c:v>
                </c:pt>
                <c:pt idx="10">
                  <c:v>10.288065843621553</c:v>
                </c:pt>
                <c:pt idx="11">
                  <c:v>-22.094099823247689</c:v>
                </c:pt>
                <c:pt idx="12">
                  <c:v>-53.7190082644629</c:v>
                </c:pt>
                <c:pt idx="13">
                  <c:v>-84.611638665693135</c:v>
                </c:pt>
                <c:pt idx="14">
                  <c:v>-114.79591836734699</c:v>
                </c:pt>
                <c:pt idx="15">
                  <c:v>-144.29477641162157</c:v>
                </c:pt>
                <c:pt idx="16">
                  <c:v>-173.13019390581758</c:v>
                </c:pt>
                <c:pt idx="17">
                  <c:v>-201.32325141776937</c:v>
                </c:pt>
                <c:pt idx="18">
                  <c:v>-228.8941736028537</c:v>
                </c:pt>
                <c:pt idx="19">
                  <c:v>-255.86237124698664</c:v>
                </c:pt>
                <c:pt idx="20">
                  <c:v>-282.24648089629409</c:v>
                </c:pt>
                <c:pt idx="21">
                  <c:v>-308.06440223148047</c:v>
                </c:pt>
                <c:pt idx="22">
                  <c:v>-333.33333333333303</c:v>
                </c:pt>
                <c:pt idx="23">
                  <c:v>-358.06980397513826</c:v>
                </c:pt>
                <c:pt idx="24">
                  <c:v>-382.28970706799237</c:v>
                </c:pt>
                <c:pt idx="25">
                  <c:v>-406.00832837596681</c:v>
                </c:pt>
                <c:pt idx="26">
                  <c:v>-429.24037460978116</c:v>
                </c:pt>
                <c:pt idx="27">
                  <c:v>-452</c:v>
                </c:pt>
                <c:pt idx="28">
                  <c:v>-474.30083144368859</c:v>
                </c:pt>
                <c:pt idx="29">
                  <c:v>-496.15599231198485</c:v>
                </c:pt>
                <c:pt idx="30">
                  <c:v>-517.578125</c:v>
                </c:pt>
                <c:pt idx="31">
                  <c:v>-538.5794122949344</c:v>
                </c:pt>
                <c:pt idx="32">
                  <c:v>-559.17159763313634</c:v>
                </c:pt>
                <c:pt idx="33">
                  <c:v>-579.36600431210309</c:v>
                </c:pt>
                <c:pt idx="34">
                  <c:v>-599.1735537190084</c:v>
                </c:pt>
                <c:pt idx="35">
                  <c:v>-618.60478263327514</c:v>
                </c:pt>
                <c:pt idx="36">
                  <c:v>-637.66985965693948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C0A-4F84-ACA6-1FA3334C5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313600"/>
        <c:axId val="194315392"/>
      </c:scatterChart>
      <c:valAx>
        <c:axId val="194313600"/>
        <c:scaling>
          <c:orientation val="minMax"/>
          <c:max val="0.24000000000000002"/>
          <c:min val="-4.0000000000000008E-2"/>
        </c:scaling>
        <c:delete val="0"/>
        <c:axPos val="b"/>
        <c:numFmt formatCode="0%" sourceLinked="0"/>
        <c:majorTickMark val="none"/>
        <c:minorTickMark val="none"/>
        <c:tickLblPos val="none"/>
        <c:crossAx val="194315392"/>
        <c:crosses val="autoZero"/>
        <c:crossBetween val="midCat"/>
        <c:majorUnit val="2.0000000000000004E-2"/>
      </c:valAx>
      <c:valAx>
        <c:axId val="194315392"/>
        <c:scaling>
          <c:orientation val="minMax"/>
          <c:max val="800"/>
          <c:min val="-200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extTo"/>
        <c:crossAx val="19431360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8</xdr:row>
      <xdr:rowOff>9525</xdr:rowOff>
    </xdr:from>
    <xdr:to>
      <xdr:col>9</xdr:col>
      <xdr:colOff>312530</xdr:colOff>
      <xdr:row>15</xdr:row>
      <xdr:rowOff>56861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C0648D1C-285A-448A-B43C-62065F1B6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0" y="1657350"/>
          <a:ext cx="4636880" cy="1380836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285751</xdr:colOff>
      <xdr:row>27</xdr:row>
      <xdr:rowOff>47625</xdr:rowOff>
    </xdr:from>
    <xdr:to>
      <xdr:col>9</xdr:col>
      <xdr:colOff>645645</xdr:colOff>
      <xdr:row>35</xdr:row>
      <xdr:rowOff>9201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FABCC65B-6E1E-4F6F-A699-72658AE97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1" y="5438775"/>
          <a:ext cx="4931894" cy="1485576"/>
        </a:xfrm>
        <a:prstGeom prst="rect">
          <a:avLst/>
        </a:prstGeom>
      </xdr:spPr>
    </xdr:pic>
    <xdr:clientData/>
  </xdr:twoCellAnchor>
  <xdr:twoCellAnchor editAs="oneCell">
    <xdr:from>
      <xdr:col>3</xdr:col>
      <xdr:colOff>247650</xdr:colOff>
      <xdr:row>46</xdr:row>
      <xdr:rowOff>152400</xdr:rowOff>
    </xdr:from>
    <xdr:to>
      <xdr:col>8</xdr:col>
      <xdr:colOff>373072</xdr:colOff>
      <xdr:row>51</xdr:row>
      <xdr:rowOff>142875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E8C8CF0A-1E37-4F75-B591-EA05ED28E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33650" y="9286875"/>
          <a:ext cx="3935422" cy="9429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8</xdr:col>
      <xdr:colOff>125422</xdr:colOff>
      <xdr:row>67</xdr:row>
      <xdr:rowOff>180975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9D82FC54-5636-4B7B-8D45-47666488A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86000" y="12496800"/>
          <a:ext cx="3935422" cy="942975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79</xdr:row>
      <xdr:rowOff>0</xdr:rowOff>
    </xdr:from>
    <xdr:ext cx="3935422" cy="942975"/>
    <xdr:pic>
      <xdr:nvPicPr>
        <xdr:cNvPr id="12" name="Grafik 11">
          <a:extLst>
            <a:ext uri="{FF2B5EF4-FFF2-40B4-BE49-F238E27FC236}">
              <a16:creationId xmlns:a16="http://schemas.microsoft.com/office/drawing/2014/main" id="{C2F11C1A-FE76-4089-81F4-93CA8BBEC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86000" y="12496800"/>
          <a:ext cx="3935422" cy="942975"/>
        </a:xfrm>
        <a:prstGeom prst="rect">
          <a:avLst/>
        </a:prstGeom>
      </xdr:spPr>
    </xdr:pic>
    <xdr:clientData/>
  </xdr:oneCellAnchor>
  <xdr:twoCellAnchor editAs="oneCell">
    <xdr:from>
      <xdr:col>3</xdr:col>
      <xdr:colOff>47625</xdr:colOff>
      <xdr:row>78</xdr:row>
      <xdr:rowOff>142874</xdr:rowOff>
    </xdr:from>
    <xdr:to>
      <xdr:col>9</xdr:col>
      <xdr:colOff>279400</xdr:colOff>
      <xdr:row>83</xdr:row>
      <xdr:rowOff>38099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D3832812-95C5-42DC-B0BE-69A7A0C3D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33625" y="15620999"/>
          <a:ext cx="4803775" cy="84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6</xdr:row>
      <xdr:rowOff>146051</xdr:rowOff>
    </xdr:from>
    <xdr:to>
      <xdr:col>3</xdr:col>
      <xdr:colOff>673101</xdr:colOff>
      <xdr:row>6</xdr:row>
      <xdr:rowOff>152400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2762250" y="1374776"/>
          <a:ext cx="425451" cy="634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31750</xdr:colOff>
      <xdr:row>8</xdr:row>
      <xdr:rowOff>95250</xdr:rowOff>
    </xdr:from>
    <xdr:to>
      <xdr:col>3</xdr:col>
      <xdr:colOff>660400</xdr:colOff>
      <xdr:row>8</xdr:row>
      <xdr:rowOff>95250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1784350" y="1860550"/>
          <a:ext cx="13906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10</xdr:col>
      <xdr:colOff>95250</xdr:colOff>
      <xdr:row>4</xdr:row>
      <xdr:rowOff>161925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723900"/>
          <a:ext cx="54292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15</xdr:col>
      <xdr:colOff>373380</xdr:colOff>
      <xdr:row>17</xdr:row>
      <xdr:rowOff>76200</xdr:rowOff>
    </xdr:from>
    <xdr:ext cx="184731" cy="264560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803380" y="333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7</xdr:col>
      <xdr:colOff>585787</xdr:colOff>
      <xdr:row>44</xdr:row>
      <xdr:rowOff>76200</xdr:rowOff>
    </xdr:from>
    <xdr:to>
      <xdr:col>13</xdr:col>
      <xdr:colOff>585787</xdr:colOff>
      <xdr:row>74</xdr:row>
      <xdr:rowOff>171450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80</xdr:row>
      <xdr:rowOff>0</xdr:rowOff>
    </xdr:from>
    <xdr:to>
      <xdr:col>14</xdr:col>
      <xdr:colOff>0</xdr:colOff>
      <xdr:row>110</xdr:row>
      <xdr:rowOff>95250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0.07074</cdr:x>
      <cdr:y>0.79594</cdr:y>
    </cdr:from>
    <cdr:to>
      <cdr:x>0.9571</cdr:x>
      <cdr:y>0.79594</cdr:y>
    </cdr:to>
    <cdr:cxnSp macro="">
      <cdr:nvCxnSpPr>
        <cdr:cNvPr id="11" name="Gerade Verbindung mit Pfeil 10">
          <a:extLst xmlns:a="http://schemas.openxmlformats.org/drawingml/2006/main">
            <a:ext uri="{FF2B5EF4-FFF2-40B4-BE49-F238E27FC236}">
              <a16:creationId xmlns:a16="http://schemas.microsoft.com/office/drawing/2014/main" id="{BE84ABC2-33BA-4FD7-A3A5-72CCFA1ACCAC}"/>
            </a:ext>
          </a:extLst>
        </cdr:cNvPr>
        <cdr:cNvCxnSpPr/>
      </cdr:nvCxnSpPr>
      <cdr:spPr>
        <a:xfrm xmlns:a="http://schemas.openxmlformats.org/drawingml/2006/main">
          <a:off x="323416" y="4417868"/>
          <a:ext cx="4052455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stealth" w="sm" len="lg"/>
          <a:tailEnd type="stealth" w="sm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0.51581</cdr:x>
      <cdr:y>0.02371</cdr:y>
    </cdr:from>
    <cdr:to>
      <cdr:x>0.51581</cdr:x>
      <cdr:y>0.97067</cdr:y>
    </cdr:to>
    <cdr:cxnSp macro="">
      <cdr:nvCxnSpPr>
        <cdr:cNvPr id="13" name="Gerade Verbindung mit Pfeil 12">
          <a:extLst xmlns:a="http://schemas.openxmlformats.org/drawingml/2006/main">
            <a:ext uri="{FF2B5EF4-FFF2-40B4-BE49-F238E27FC236}">
              <a16:creationId xmlns:a16="http://schemas.microsoft.com/office/drawing/2014/main" id="{BBB968B3-7953-40AA-BF44-E7AE8C7A7556}"/>
            </a:ext>
          </a:extLst>
        </cdr:cNvPr>
        <cdr:cNvCxnSpPr/>
      </cdr:nvCxnSpPr>
      <cdr:spPr>
        <a:xfrm xmlns:a="http://schemas.openxmlformats.org/drawingml/2006/main">
          <a:off x="2358303" y="131618"/>
          <a:ext cx="0" cy="5256068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stealth" w="sm" len="lg"/>
          <a:tailEnd type="stealth" w="sm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0.53005</cdr:x>
      <cdr:y>0.01851</cdr:y>
    </cdr:from>
    <cdr:to>
      <cdr:x>0.59682</cdr:x>
      <cdr:y>0.06299</cdr:y>
    </cdr:to>
    <cdr:sp macro="" textlink="">
      <cdr:nvSpPr>
        <cdr:cNvPr id="15" name="Textfeld 65">
          <a:extLst xmlns:a="http://schemas.openxmlformats.org/drawingml/2006/main">
            <a:ext uri="{FF2B5EF4-FFF2-40B4-BE49-F238E27FC236}">
              <a16:creationId xmlns:a16="http://schemas.microsoft.com/office/drawing/2014/main" id="{040B02D6-8474-469A-922C-21EFD9785D3D}"/>
            </a:ext>
          </a:extLst>
        </cdr:cNvPr>
        <cdr:cNvSpPr txBox="1"/>
      </cdr:nvSpPr>
      <cdr:spPr>
        <a:xfrm xmlns:a="http://schemas.openxmlformats.org/drawingml/2006/main">
          <a:off x="2423391" y="102755"/>
          <a:ext cx="305276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C</a:t>
          </a:r>
          <a:r>
            <a:rPr lang="de-DE" sz="1050" baseline="-25000" dirty="0">
              <a:latin typeface="Arial Narrow" panose="020B0606020202030204" pitchFamily="34" charset="0"/>
            </a:rPr>
            <a:t>0</a:t>
          </a:r>
          <a:endParaRPr lang="de-DE" sz="1050" baseline="30000" dirty="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0.95238</cdr:x>
      <cdr:y>0.77358</cdr:y>
    </cdr:from>
    <cdr:to>
      <cdr:x>0.99812</cdr:x>
      <cdr:y>0.81806</cdr:y>
    </cdr:to>
    <cdr:sp macro="" textlink="">
      <cdr:nvSpPr>
        <cdr:cNvPr id="16" name="Textfeld 65">
          <a:extLst xmlns:a="http://schemas.openxmlformats.org/drawingml/2006/main">
            <a:ext uri="{FF2B5EF4-FFF2-40B4-BE49-F238E27FC236}">
              <a16:creationId xmlns:a16="http://schemas.microsoft.com/office/drawing/2014/main" id="{7D6C6D38-7577-4A0E-88D7-A8BF3FA6D78F}"/>
            </a:ext>
          </a:extLst>
        </cdr:cNvPr>
        <cdr:cNvSpPr txBox="1"/>
      </cdr:nvSpPr>
      <cdr:spPr>
        <a:xfrm xmlns:a="http://schemas.openxmlformats.org/drawingml/2006/main">
          <a:off x="4354267" y="4293755"/>
          <a:ext cx="209160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i</a:t>
          </a:r>
          <a:endParaRPr lang="de-DE" sz="1050" baseline="30000" dirty="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0.07074</cdr:x>
      <cdr:y>0.79594</cdr:y>
    </cdr:from>
    <cdr:to>
      <cdr:x>0.9571</cdr:x>
      <cdr:y>0.79594</cdr:y>
    </cdr:to>
    <cdr:cxnSp macro="">
      <cdr:nvCxnSpPr>
        <cdr:cNvPr id="17" name="Gerade Verbindung mit Pfeil 10">
          <a:extLst xmlns:a="http://schemas.openxmlformats.org/drawingml/2006/main">
            <a:ext uri="{FF2B5EF4-FFF2-40B4-BE49-F238E27FC236}">
              <a16:creationId xmlns:a16="http://schemas.microsoft.com/office/drawing/2014/main" id="{91EDB4E6-ED00-4769-A993-0B7AB0B4CD11}"/>
            </a:ext>
          </a:extLst>
        </cdr:cNvPr>
        <cdr:cNvCxnSpPr/>
      </cdr:nvCxnSpPr>
      <cdr:spPr>
        <a:xfrm xmlns:a="http://schemas.openxmlformats.org/drawingml/2006/main">
          <a:off x="323416" y="4417868"/>
          <a:ext cx="4052455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stealth" w="sm" len="lg"/>
          <a:tailEnd type="stealth" w="sm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0.51581</cdr:x>
      <cdr:y>0.02371</cdr:y>
    </cdr:from>
    <cdr:to>
      <cdr:x>0.51581</cdr:x>
      <cdr:y>0.97067</cdr:y>
    </cdr:to>
    <cdr:cxnSp macro="">
      <cdr:nvCxnSpPr>
        <cdr:cNvPr id="18" name="Gerade Verbindung mit Pfeil 12">
          <a:extLst xmlns:a="http://schemas.openxmlformats.org/drawingml/2006/main">
            <a:ext uri="{FF2B5EF4-FFF2-40B4-BE49-F238E27FC236}">
              <a16:creationId xmlns:a16="http://schemas.microsoft.com/office/drawing/2014/main" id="{B0BBD8AC-D09A-452A-8233-CF854C2AF5AB}"/>
            </a:ext>
          </a:extLst>
        </cdr:cNvPr>
        <cdr:cNvCxnSpPr/>
      </cdr:nvCxnSpPr>
      <cdr:spPr>
        <a:xfrm xmlns:a="http://schemas.openxmlformats.org/drawingml/2006/main">
          <a:off x="2358303" y="131618"/>
          <a:ext cx="0" cy="5256068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stealth" w="sm" len="lg"/>
          <a:tailEnd type="stealth" w="sm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0.53005</cdr:x>
      <cdr:y>0.01851</cdr:y>
    </cdr:from>
    <cdr:to>
      <cdr:x>0.59682</cdr:x>
      <cdr:y>0.06299</cdr:y>
    </cdr:to>
    <cdr:sp macro="" textlink="">
      <cdr:nvSpPr>
        <cdr:cNvPr id="19" name="Textfeld 65">
          <a:extLst xmlns:a="http://schemas.openxmlformats.org/drawingml/2006/main">
            <a:ext uri="{FF2B5EF4-FFF2-40B4-BE49-F238E27FC236}">
              <a16:creationId xmlns:a16="http://schemas.microsoft.com/office/drawing/2014/main" id="{EDC2DD54-F3F8-45E0-BC33-0C56FE4DFC2A}"/>
            </a:ext>
          </a:extLst>
        </cdr:cNvPr>
        <cdr:cNvSpPr txBox="1"/>
      </cdr:nvSpPr>
      <cdr:spPr>
        <a:xfrm xmlns:a="http://schemas.openxmlformats.org/drawingml/2006/main">
          <a:off x="2423391" y="102755"/>
          <a:ext cx="305276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C</a:t>
          </a:r>
          <a:r>
            <a:rPr lang="de-DE" sz="1050" baseline="-25000" dirty="0">
              <a:latin typeface="Arial Narrow" panose="020B0606020202030204" pitchFamily="34" charset="0"/>
            </a:rPr>
            <a:t>0</a:t>
          </a:r>
          <a:endParaRPr lang="de-DE" sz="1050" baseline="30000" dirty="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0.95238</cdr:x>
      <cdr:y>0.77358</cdr:y>
    </cdr:from>
    <cdr:to>
      <cdr:x>0.99812</cdr:x>
      <cdr:y>0.81806</cdr:y>
    </cdr:to>
    <cdr:sp macro="" textlink="">
      <cdr:nvSpPr>
        <cdr:cNvPr id="20" name="Textfeld 65">
          <a:extLst xmlns:a="http://schemas.openxmlformats.org/drawingml/2006/main">
            <a:ext uri="{FF2B5EF4-FFF2-40B4-BE49-F238E27FC236}">
              <a16:creationId xmlns:a16="http://schemas.microsoft.com/office/drawing/2014/main" id="{9D0D9D09-9454-4C28-97B1-8370ED8D4979}"/>
            </a:ext>
          </a:extLst>
        </cdr:cNvPr>
        <cdr:cNvSpPr txBox="1"/>
      </cdr:nvSpPr>
      <cdr:spPr>
        <a:xfrm xmlns:a="http://schemas.openxmlformats.org/drawingml/2006/main">
          <a:off x="4354267" y="4293755"/>
          <a:ext cx="209160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i</a:t>
          </a:r>
          <a:endParaRPr lang="de-DE" sz="1050" baseline="30000" dirty="0">
            <a:latin typeface="Arial Narrow" panose="020B0606020202030204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0.51581</cdr:x>
      <cdr:y>0.02371</cdr:y>
    </cdr:from>
    <cdr:to>
      <cdr:x>0.51581</cdr:x>
      <cdr:y>0.97067</cdr:y>
    </cdr:to>
    <cdr:cxnSp macro="">
      <cdr:nvCxnSpPr>
        <cdr:cNvPr id="13" name="Gerade Verbindung mit Pfeil 12">
          <a:extLst xmlns:a="http://schemas.openxmlformats.org/drawingml/2006/main">
            <a:ext uri="{FF2B5EF4-FFF2-40B4-BE49-F238E27FC236}">
              <a16:creationId xmlns:a16="http://schemas.microsoft.com/office/drawing/2014/main" id="{CFB22576-ABAF-460D-9CA1-8580E8F97821}"/>
            </a:ext>
          </a:extLst>
        </cdr:cNvPr>
        <cdr:cNvCxnSpPr/>
      </cdr:nvCxnSpPr>
      <cdr:spPr>
        <a:xfrm xmlns:a="http://schemas.openxmlformats.org/drawingml/2006/main">
          <a:off x="2358303" y="131618"/>
          <a:ext cx="0" cy="5256068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stealth" w="sm" len="lg"/>
          <a:tailEnd type="stealth" w="sm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0.53005</cdr:x>
      <cdr:y>0.01851</cdr:y>
    </cdr:from>
    <cdr:to>
      <cdr:x>0.59682</cdr:x>
      <cdr:y>0.06299</cdr:y>
    </cdr:to>
    <cdr:sp macro="" textlink="">
      <cdr:nvSpPr>
        <cdr:cNvPr id="15" name="Textfeld 65">
          <a:extLst xmlns:a="http://schemas.openxmlformats.org/drawingml/2006/main">
            <a:ext uri="{FF2B5EF4-FFF2-40B4-BE49-F238E27FC236}">
              <a16:creationId xmlns:a16="http://schemas.microsoft.com/office/drawing/2014/main" id="{13118FC6-0397-48AE-B368-8F8E8BC4E003}"/>
            </a:ext>
          </a:extLst>
        </cdr:cNvPr>
        <cdr:cNvSpPr txBox="1"/>
      </cdr:nvSpPr>
      <cdr:spPr>
        <a:xfrm xmlns:a="http://schemas.openxmlformats.org/drawingml/2006/main">
          <a:off x="2423391" y="102755"/>
          <a:ext cx="305276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C</a:t>
          </a:r>
          <a:r>
            <a:rPr lang="de-DE" sz="1050" baseline="-25000" dirty="0">
              <a:latin typeface="Arial Narrow" panose="020B0606020202030204" pitchFamily="34" charset="0"/>
            </a:rPr>
            <a:t>0</a:t>
          </a:r>
          <a:endParaRPr lang="de-DE" sz="1050" baseline="30000" dirty="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0.06506</cdr:x>
      <cdr:y>0.7195</cdr:y>
    </cdr:from>
    <cdr:to>
      <cdr:x>0.95142</cdr:x>
      <cdr:y>0.7195</cdr:y>
    </cdr:to>
    <cdr:cxnSp macro="">
      <cdr:nvCxnSpPr>
        <cdr:cNvPr id="17" name="Gerade Verbindung mit Pfeil 10">
          <a:extLst xmlns:a="http://schemas.openxmlformats.org/drawingml/2006/main">
            <a:ext uri="{FF2B5EF4-FFF2-40B4-BE49-F238E27FC236}">
              <a16:creationId xmlns:a16="http://schemas.microsoft.com/office/drawing/2014/main" id="{67854119-27D0-4799-9498-025D9546499E}"/>
            </a:ext>
          </a:extLst>
        </cdr:cNvPr>
        <cdr:cNvCxnSpPr/>
      </cdr:nvCxnSpPr>
      <cdr:spPr>
        <a:xfrm xmlns:a="http://schemas.openxmlformats.org/drawingml/2006/main">
          <a:off x="297446" y="3993552"/>
          <a:ext cx="4052438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stealth" w="sm" len="lg"/>
          <a:tailEnd type="stealth" w="sm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0.51581</cdr:x>
      <cdr:y>0.02371</cdr:y>
    </cdr:from>
    <cdr:to>
      <cdr:x>0.51581</cdr:x>
      <cdr:y>0.97067</cdr:y>
    </cdr:to>
    <cdr:cxnSp macro="">
      <cdr:nvCxnSpPr>
        <cdr:cNvPr id="18" name="Gerade Verbindung mit Pfeil 12">
          <a:extLst xmlns:a="http://schemas.openxmlformats.org/drawingml/2006/main">
            <a:ext uri="{FF2B5EF4-FFF2-40B4-BE49-F238E27FC236}">
              <a16:creationId xmlns:a16="http://schemas.microsoft.com/office/drawing/2014/main" id="{F3DDB511-357F-46C0-A584-5ED1BC5CD7FE}"/>
            </a:ext>
          </a:extLst>
        </cdr:cNvPr>
        <cdr:cNvCxnSpPr/>
      </cdr:nvCxnSpPr>
      <cdr:spPr>
        <a:xfrm xmlns:a="http://schemas.openxmlformats.org/drawingml/2006/main">
          <a:off x="2358303" y="131618"/>
          <a:ext cx="0" cy="5256068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stealth" w="sm" len="lg"/>
          <a:tailEnd type="stealth" w="sm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0.53005</cdr:x>
      <cdr:y>0.01851</cdr:y>
    </cdr:from>
    <cdr:to>
      <cdr:x>0.59682</cdr:x>
      <cdr:y>0.06299</cdr:y>
    </cdr:to>
    <cdr:sp macro="" textlink="">
      <cdr:nvSpPr>
        <cdr:cNvPr id="19" name="Textfeld 65">
          <a:extLst xmlns:a="http://schemas.openxmlformats.org/drawingml/2006/main">
            <a:ext uri="{FF2B5EF4-FFF2-40B4-BE49-F238E27FC236}">
              <a16:creationId xmlns:a16="http://schemas.microsoft.com/office/drawing/2014/main" id="{E7C288BF-5949-473C-A1CC-EEB9EE25D592}"/>
            </a:ext>
          </a:extLst>
        </cdr:cNvPr>
        <cdr:cNvSpPr txBox="1"/>
      </cdr:nvSpPr>
      <cdr:spPr>
        <a:xfrm xmlns:a="http://schemas.openxmlformats.org/drawingml/2006/main">
          <a:off x="2423391" y="102755"/>
          <a:ext cx="305276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C</a:t>
          </a:r>
          <a:r>
            <a:rPr lang="de-DE" sz="1050" baseline="-25000" dirty="0">
              <a:latin typeface="Arial Narrow" panose="020B0606020202030204" pitchFamily="34" charset="0"/>
            </a:rPr>
            <a:t>0</a:t>
          </a:r>
          <a:endParaRPr lang="de-DE" sz="1050" baseline="30000" dirty="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0.95049</cdr:x>
      <cdr:y>0.6987</cdr:y>
    </cdr:from>
    <cdr:to>
      <cdr:x>0.99623</cdr:x>
      <cdr:y>0.74318</cdr:y>
    </cdr:to>
    <cdr:sp macro="" textlink="">
      <cdr:nvSpPr>
        <cdr:cNvPr id="20" name="Textfeld 65">
          <a:extLst xmlns:a="http://schemas.openxmlformats.org/drawingml/2006/main">
            <a:ext uri="{FF2B5EF4-FFF2-40B4-BE49-F238E27FC236}">
              <a16:creationId xmlns:a16="http://schemas.microsoft.com/office/drawing/2014/main" id="{9DA4B8DC-ADEB-4701-AF8F-B05D0CA1D638}"/>
            </a:ext>
          </a:extLst>
        </cdr:cNvPr>
        <cdr:cNvSpPr txBox="1"/>
      </cdr:nvSpPr>
      <cdr:spPr>
        <a:xfrm xmlns:a="http://schemas.openxmlformats.org/drawingml/2006/main">
          <a:off x="4345621" y="3878101"/>
          <a:ext cx="209124" cy="2468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i</a:t>
          </a:r>
          <a:endParaRPr lang="de-DE" sz="1050" baseline="30000" dirty="0">
            <a:latin typeface="Arial Narrow" panose="020B060602020203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590742</xdr:colOff>
      <xdr:row>80</xdr:row>
      <xdr:rowOff>136748</xdr:rowOff>
    </xdr:from>
    <xdr:to>
      <xdr:col>20</xdr:col>
      <xdr:colOff>639086</xdr:colOff>
      <xdr:row>80</xdr:row>
      <xdr:rowOff>136748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>
          <a:off x="12782742" y="14614748"/>
          <a:ext cx="3096344" cy="0"/>
        </a:xfrm>
        <a:prstGeom prst="straightConnector1">
          <a:avLst/>
        </a:prstGeom>
        <a:ln w="19050">
          <a:solidFill>
            <a:schemeClr val="tx1"/>
          </a:solidFill>
          <a:tailEnd type="stealth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590742</xdr:colOff>
      <xdr:row>90</xdr:row>
      <xdr:rowOff>136748</xdr:rowOff>
    </xdr:from>
    <xdr:to>
      <xdr:col>16</xdr:col>
      <xdr:colOff>639086</xdr:colOff>
      <xdr:row>90</xdr:row>
      <xdr:rowOff>136748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9734742" y="16519748"/>
          <a:ext cx="3096344" cy="0"/>
        </a:xfrm>
        <a:prstGeom prst="straightConnector1">
          <a:avLst/>
        </a:prstGeom>
        <a:ln w="19050">
          <a:solidFill>
            <a:schemeClr val="tx1"/>
          </a:solidFill>
          <a:tailEnd type="stealth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373380</xdr:colOff>
      <xdr:row>22</xdr:row>
      <xdr:rowOff>76200</xdr:rowOff>
    </xdr:from>
    <xdr:ext cx="184731" cy="264560"/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1803380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7</xdr:col>
      <xdr:colOff>328612</xdr:colOff>
      <xdr:row>17</xdr:row>
      <xdr:rowOff>152399</xdr:rowOff>
    </xdr:from>
    <xdr:to>
      <xdr:col>14</xdr:col>
      <xdr:colOff>514350</xdr:colOff>
      <xdr:row>46</xdr:row>
      <xdr:rowOff>180974</xdr:rowOff>
    </xdr:to>
    <xdr:grpSp>
      <xdr:nvGrpSpPr>
        <xdr:cNvPr id="16" name="Gruppieren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pSpPr/>
      </xdr:nvGrpSpPr>
      <xdr:grpSpPr>
        <a:xfrm>
          <a:off x="5662612" y="3228974"/>
          <a:ext cx="5519738" cy="5276850"/>
          <a:chOff x="5662612" y="3255962"/>
          <a:chExt cx="5519738" cy="5322887"/>
        </a:xfrm>
      </xdr:grpSpPr>
      <xdr:graphicFrame macro="">
        <xdr:nvGraphicFramePr>
          <xdr:cNvPr id="12" name="Diagramm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GraphicFramePr/>
        </xdr:nvGraphicFramePr>
        <xdr:xfrm>
          <a:off x="5662612" y="3255962"/>
          <a:ext cx="5519738" cy="532288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5" name="Gerade Verbindung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CxnSpPr/>
        </xdr:nvCxnSpPr>
        <xdr:spPr>
          <a:xfrm>
            <a:off x="7874000" y="6238875"/>
            <a:ext cx="0" cy="1301750"/>
          </a:xfrm>
          <a:prstGeom prst="line">
            <a:avLst/>
          </a:prstGeom>
          <a:ln w="1270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" name="Gerade Verbindung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CxnSpPr/>
        </xdr:nvCxnSpPr>
        <xdr:spPr>
          <a:xfrm flipH="1" flipV="1">
            <a:off x="8358116" y="6016625"/>
            <a:ext cx="36359" cy="2374446"/>
          </a:xfrm>
          <a:prstGeom prst="line">
            <a:avLst/>
          </a:prstGeom>
          <a:ln w="12700">
            <a:solidFill>
              <a:schemeClr val="tx1"/>
            </a:solidFill>
            <a:prstDash val="lg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0.12056</cdr:x>
      <cdr:y>0.79909</cdr:y>
    </cdr:from>
    <cdr:to>
      <cdr:x>0.92608</cdr:x>
      <cdr:y>0.79909</cdr:y>
    </cdr:to>
    <cdr:cxnSp macro="">
      <cdr:nvCxnSpPr>
        <cdr:cNvPr id="15" name="Gerade Verbindung mit Pfeil 14">
          <a:extLst xmlns:a="http://schemas.openxmlformats.org/drawingml/2006/main">
            <a:ext uri="{FF2B5EF4-FFF2-40B4-BE49-F238E27FC236}">
              <a16:creationId xmlns:a16="http://schemas.microsoft.com/office/drawing/2014/main" id="{2C9F0B09-C2A9-44BE-8E6E-938E766467ED}"/>
            </a:ext>
          </a:extLst>
        </cdr:cNvPr>
        <cdr:cNvCxnSpPr/>
      </cdr:nvCxnSpPr>
      <cdr:spPr>
        <a:xfrm xmlns:a="http://schemas.openxmlformats.org/drawingml/2006/main">
          <a:off x="665471" y="4253466"/>
          <a:ext cx="4446259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sm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0.22548</cdr:x>
      <cdr:y>0.06679</cdr:y>
    </cdr:from>
    <cdr:to>
      <cdr:x>0.22548</cdr:x>
      <cdr:y>0.98891</cdr:y>
    </cdr:to>
    <cdr:cxnSp macro="">
      <cdr:nvCxnSpPr>
        <cdr:cNvPr id="16" name="Gerade Verbindung mit Pfeil 15">
          <a:extLst xmlns:a="http://schemas.openxmlformats.org/drawingml/2006/main">
            <a:ext uri="{FF2B5EF4-FFF2-40B4-BE49-F238E27FC236}">
              <a16:creationId xmlns:a16="http://schemas.microsoft.com/office/drawing/2014/main" id="{EDF9CA3E-5F96-48FD-B8B8-74E6B9FBABB7}"/>
            </a:ext>
          </a:extLst>
        </cdr:cNvPr>
        <cdr:cNvCxnSpPr/>
      </cdr:nvCxnSpPr>
      <cdr:spPr>
        <a:xfrm xmlns:a="http://schemas.openxmlformats.org/drawingml/2006/main" flipV="1">
          <a:off x="1244587" y="355528"/>
          <a:ext cx="0" cy="490834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sm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0.19457</cdr:x>
      <cdr:y>0.01899</cdr:y>
    </cdr:from>
    <cdr:to>
      <cdr:x>0.24988</cdr:x>
      <cdr:y>0.06345</cdr:y>
    </cdr:to>
    <cdr:sp macro="" textlink="">
      <cdr:nvSpPr>
        <cdr:cNvPr id="20" name="Textfeld 65">
          <a:extLst xmlns:a="http://schemas.openxmlformats.org/drawingml/2006/main">
            <a:ext uri="{FF2B5EF4-FFF2-40B4-BE49-F238E27FC236}">
              <a16:creationId xmlns:a16="http://schemas.microsoft.com/office/drawing/2014/main" id="{C544BE3F-E1D8-475B-92CE-14B7AD8FD76E}"/>
            </a:ext>
          </a:extLst>
        </cdr:cNvPr>
        <cdr:cNvSpPr txBox="1"/>
      </cdr:nvSpPr>
      <cdr:spPr>
        <a:xfrm xmlns:a="http://schemas.openxmlformats.org/drawingml/2006/main">
          <a:off x="1073972" y="101094"/>
          <a:ext cx="305297" cy="2366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C</a:t>
          </a:r>
          <a:r>
            <a:rPr lang="de-DE" sz="1050" baseline="-25000" dirty="0">
              <a:latin typeface="Arial Narrow" panose="020B060602020203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0.92971</cdr:x>
      <cdr:y>0.7753</cdr:y>
    </cdr:from>
    <cdr:to>
      <cdr:x>0.9676</cdr:x>
      <cdr:y>0.81976</cdr:y>
    </cdr:to>
    <cdr:sp macro="" textlink="">
      <cdr:nvSpPr>
        <cdr:cNvPr id="21" name="Textfeld 65">
          <a:extLst xmlns:a="http://schemas.openxmlformats.org/drawingml/2006/main">
            <a:ext uri="{FF2B5EF4-FFF2-40B4-BE49-F238E27FC236}">
              <a16:creationId xmlns:a16="http://schemas.microsoft.com/office/drawing/2014/main" id="{589F3DBB-F81B-42BF-938A-34336EF09ADA}"/>
            </a:ext>
          </a:extLst>
        </cdr:cNvPr>
        <cdr:cNvSpPr txBox="1"/>
      </cdr:nvSpPr>
      <cdr:spPr>
        <a:xfrm xmlns:a="http://schemas.openxmlformats.org/drawingml/2006/main">
          <a:off x="5131755" y="4126835"/>
          <a:ext cx="209142" cy="236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i</a:t>
          </a:r>
          <a:endParaRPr lang="de-DE" sz="1050" baseline="-25000" dirty="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0.89174</cdr:x>
      <cdr:y>0.52082</cdr:y>
    </cdr:from>
    <cdr:to>
      <cdr:x>0.95668</cdr:x>
      <cdr:y>0.56822</cdr:y>
    </cdr:to>
    <cdr:sp macro="" textlink="">
      <cdr:nvSpPr>
        <cdr:cNvPr id="22" name="Textfeld 65">
          <a:extLst xmlns:a="http://schemas.openxmlformats.org/drawingml/2006/main">
            <a:ext uri="{FF2B5EF4-FFF2-40B4-BE49-F238E27FC236}">
              <a16:creationId xmlns:a16="http://schemas.microsoft.com/office/drawing/2014/main" id="{5108C11C-A8F8-4B86-9778-343F93E67BA1}"/>
            </a:ext>
          </a:extLst>
        </cdr:cNvPr>
        <cdr:cNvSpPr txBox="1"/>
      </cdr:nvSpPr>
      <cdr:spPr>
        <a:xfrm xmlns:a="http://schemas.openxmlformats.org/drawingml/2006/main">
          <a:off x="4922172" y="2712331"/>
          <a:ext cx="358431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C</a:t>
          </a:r>
          <a:r>
            <a:rPr lang="de-DE" sz="1050" baseline="-25000" dirty="0">
              <a:latin typeface="Arial Narrow" panose="020B0606020202030204" pitchFamily="34" charset="0"/>
            </a:rPr>
            <a:t>0</a:t>
          </a:r>
          <a:r>
            <a:rPr lang="de-DE" sz="1050" i="1" baseline="-25000" dirty="0">
              <a:latin typeface="Arial Narrow" panose="020B0606020202030204" pitchFamily="34" charset="0"/>
            </a:rPr>
            <a:t>C</a:t>
          </a:r>
          <a:endParaRPr lang="de-DE" sz="1050" i="1" baseline="30000" dirty="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0.38309</cdr:x>
      <cdr:y>0.79839</cdr:y>
    </cdr:from>
    <cdr:to>
      <cdr:x>0.42876</cdr:x>
      <cdr:y>0.84477</cdr:y>
    </cdr:to>
    <cdr:sp macro="" textlink="">
      <cdr:nvSpPr>
        <cdr:cNvPr id="9" name="Textfeld 65">
          <a:extLst xmlns:a="http://schemas.openxmlformats.org/drawingml/2006/main">
            <a:ext uri="{FF2B5EF4-FFF2-40B4-BE49-F238E27FC236}">
              <a16:creationId xmlns:a16="http://schemas.microsoft.com/office/drawing/2014/main" id="{9DF2D1AD-E5E9-4BB7-83F0-CD5639969EF4}"/>
            </a:ext>
          </a:extLst>
        </cdr:cNvPr>
        <cdr:cNvSpPr txBox="1"/>
      </cdr:nvSpPr>
      <cdr:spPr>
        <a:xfrm xmlns:a="http://schemas.openxmlformats.org/drawingml/2006/main">
          <a:off x="2114550" y="4249737"/>
          <a:ext cx="252120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i*</a:t>
          </a:r>
          <a:endParaRPr lang="de-DE" sz="1050" baseline="-25000" dirty="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0.49238</cdr:x>
      <cdr:y>0.79839</cdr:y>
    </cdr:from>
    <cdr:to>
      <cdr:x>0.54003</cdr:x>
      <cdr:y>0.84477</cdr:y>
    </cdr:to>
    <cdr:sp macro="" textlink="">
      <cdr:nvSpPr>
        <cdr:cNvPr id="11" name="Textfeld 65">
          <a:extLst xmlns:a="http://schemas.openxmlformats.org/drawingml/2006/main">
            <a:ext uri="{FF2B5EF4-FFF2-40B4-BE49-F238E27FC236}">
              <a16:creationId xmlns:a16="http://schemas.microsoft.com/office/drawing/2014/main" id="{2CED099A-A28F-4E04-969A-51C28B4811E5}"/>
            </a:ext>
          </a:extLst>
        </cdr:cNvPr>
        <cdr:cNvSpPr txBox="1"/>
      </cdr:nvSpPr>
      <cdr:spPr>
        <a:xfrm xmlns:a="http://schemas.openxmlformats.org/drawingml/2006/main">
          <a:off x="2717800" y="4249738"/>
          <a:ext cx="263021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i°</a:t>
          </a:r>
          <a:endParaRPr lang="de-DE" sz="1050" baseline="-25000" dirty="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0.83319</cdr:x>
      <cdr:y>0.9147</cdr:y>
    </cdr:from>
    <cdr:to>
      <cdr:x>0.89739</cdr:x>
      <cdr:y>0.96211</cdr:y>
    </cdr:to>
    <cdr:sp macro="" textlink="">
      <cdr:nvSpPr>
        <cdr:cNvPr id="12" name="Textfeld 65">
          <a:extLst xmlns:a="http://schemas.openxmlformats.org/drawingml/2006/main">
            <a:ext uri="{FF2B5EF4-FFF2-40B4-BE49-F238E27FC236}">
              <a16:creationId xmlns:a16="http://schemas.microsoft.com/office/drawing/2014/main" id="{6A884911-8625-46D4-9F70-A61E74FBDC11}"/>
            </a:ext>
          </a:extLst>
        </cdr:cNvPr>
        <cdr:cNvSpPr txBox="1"/>
      </cdr:nvSpPr>
      <cdr:spPr>
        <a:xfrm xmlns:a="http://schemas.openxmlformats.org/drawingml/2006/main">
          <a:off x="4598987" y="4763587"/>
          <a:ext cx="354392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C</a:t>
          </a:r>
          <a:r>
            <a:rPr lang="de-DE" sz="1050" baseline="-25000" dirty="0">
              <a:latin typeface="Arial Narrow" panose="020B0606020202030204" pitchFamily="34" charset="0"/>
            </a:rPr>
            <a:t>0</a:t>
          </a:r>
          <a:r>
            <a:rPr lang="de-DE" sz="1050" i="1" baseline="-25000" dirty="0">
              <a:latin typeface="Arial Narrow" panose="020B0606020202030204" pitchFamily="34" charset="0"/>
            </a:rPr>
            <a:t>B</a:t>
          </a:r>
          <a:endParaRPr lang="de-DE" sz="1050" baseline="30000" dirty="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0.67788</cdr:x>
      <cdr:y>0.92812</cdr:y>
    </cdr:from>
    <cdr:to>
      <cdr:x>0.74209</cdr:x>
      <cdr:y>0.97553</cdr:y>
    </cdr:to>
    <cdr:sp macro="" textlink="">
      <cdr:nvSpPr>
        <cdr:cNvPr id="13" name="Textfeld 65">
          <a:extLst xmlns:a="http://schemas.openxmlformats.org/drawingml/2006/main">
            <a:ext uri="{FF2B5EF4-FFF2-40B4-BE49-F238E27FC236}">
              <a16:creationId xmlns:a16="http://schemas.microsoft.com/office/drawing/2014/main" id="{445100B2-AD09-4840-ABF6-DB7978619302}"/>
            </a:ext>
          </a:extLst>
        </cdr:cNvPr>
        <cdr:cNvSpPr txBox="1"/>
      </cdr:nvSpPr>
      <cdr:spPr>
        <a:xfrm xmlns:a="http://schemas.openxmlformats.org/drawingml/2006/main">
          <a:off x="3741738" y="4833479"/>
          <a:ext cx="354392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C</a:t>
          </a:r>
          <a:r>
            <a:rPr lang="de-DE" sz="1050" baseline="-25000" dirty="0">
              <a:latin typeface="Arial Narrow" panose="020B0606020202030204" pitchFamily="34" charset="0"/>
            </a:rPr>
            <a:t>0</a:t>
          </a:r>
          <a:r>
            <a:rPr lang="de-DE" sz="1050" i="1" baseline="-25000" dirty="0">
              <a:latin typeface="Arial Narrow" panose="020B0606020202030204" pitchFamily="34" charset="0"/>
            </a:rPr>
            <a:t>A</a:t>
          </a:r>
          <a:endParaRPr lang="de-DE" sz="1050" i="1" baseline="30000" dirty="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0.54415</cdr:x>
      <cdr:y>0.93409</cdr:y>
    </cdr:from>
    <cdr:to>
      <cdr:x>0.60908</cdr:x>
      <cdr:y>0.98149</cdr:y>
    </cdr:to>
    <cdr:sp macro="" textlink="">
      <cdr:nvSpPr>
        <cdr:cNvPr id="14" name="Textfeld 65">
          <a:extLst xmlns:a="http://schemas.openxmlformats.org/drawingml/2006/main">
            <a:ext uri="{FF2B5EF4-FFF2-40B4-BE49-F238E27FC236}">
              <a16:creationId xmlns:a16="http://schemas.microsoft.com/office/drawing/2014/main" id="{AB09FDB7-14E1-47A3-A6FC-630E01968311}"/>
            </a:ext>
          </a:extLst>
        </cdr:cNvPr>
        <cdr:cNvSpPr txBox="1"/>
      </cdr:nvSpPr>
      <cdr:spPr>
        <a:xfrm xmlns:a="http://schemas.openxmlformats.org/drawingml/2006/main">
          <a:off x="3003550" y="4864543"/>
          <a:ext cx="358431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C</a:t>
          </a:r>
          <a:r>
            <a:rPr lang="de-DE" sz="1050" baseline="-25000" dirty="0">
              <a:latin typeface="Arial Narrow" panose="020B0606020202030204" pitchFamily="34" charset="0"/>
            </a:rPr>
            <a:t>0</a:t>
          </a:r>
          <a:r>
            <a:rPr lang="de-DE" sz="1050" i="1" baseline="-25000" dirty="0">
              <a:latin typeface="Arial Narrow" panose="020B0606020202030204" pitchFamily="34" charset="0"/>
            </a:rPr>
            <a:t>D</a:t>
          </a:r>
          <a:endParaRPr lang="de-DE" sz="1050" baseline="30000" dirty="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0.15768</cdr:x>
      <cdr:y>0.61078</cdr:y>
    </cdr:from>
    <cdr:to>
      <cdr:x>0.22262</cdr:x>
      <cdr:y>0.65818</cdr:y>
    </cdr:to>
    <cdr:sp macro="" textlink="">
      <cdr:nvSpPr>
        <cdr:cNvPr id="17" name="Textfeld 65">
          <a:extLst xmlns:a="http://schemas.openxmlformats.org/drawingml/2006/main">
            <a:ext uri="{FF2B5EF4-FFF2-40B4-BE49-F238E27FC236}">
              <a16:creationId xmlns:a16="http://schemas.microsoft.com/office/drawing/2014/main" id="{685BCDD6-1DB1-4D16-8185-76BDFCB856D7}"/>
            </a:ext>
          </a:extLst>
        </cdr:cNvPr>
        <cdr:cNvSpPr txBox="1"/>
      </cdr:nvSpPr>
      <cdr:spPr>
        <a:xfrm xmlns:a="http://schemas.openxmlformats.org/drawingml/2006/main">
          <a:off x="870346" y="3180829"/>
          <a:ext cx="358431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C</a:t>
          </a:r>
          <a:r>
            <a:rPr lang="de-DE" sz="1050" baseline="-25000" dirty="0">
              <a:latin typeface="Arial Narrow" panose="020B0606020202030204" pitchFamily="34" charset="0"/>
            </a:rPr>
            <a:t>0</a:t>
          </a:r>
          <a:r>
            <a:rPr lang="de-DE" sz="1050" i="1" baseline="-25000" dirty="0">
              <a:latin typeface="Arial Narrow" panose="020B0606020202030204" pitchFamily="34" charset="0"/>
            </a:rPr>
            <a:t>C</a:t>
          </a:r>
          <a:endParaRPr lang="de-DE" sz="1050" i="1" baseline="30000" dirty="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0.16091</cdr:x>
      <cdr:y>0.41883</cdr:y>
    </cdr:from>
    <cdr:to>
      <cdr:x>0.22585</cdr:x>
      <cdr:y>0.46623</cdr:y>
    </cdr:to>
    <cdr:sp macro="" textlink="">
      <cdr:nvSpPr>
        <cdr:cNvPr id="18" name="Textfeld 65">
          <a:extLst xmlns:a="http://schemas.openxmlformats.org/drawingml/2006/main">
            <a:ext uri="{FF2B5EF4-FFF2-40B4-BE49-F238E27FC236}">
              <a16:creationId xmlns:a16="http://schemas.microsoft.com/office/drawing/2014/main" id="{972F1623-13B7-4B99-B5F1-B9A809E20246}"/>
            </a:ext>
          </a:extLst>
        </cdr:cNvPr>
        <cdr:cNvSpPr txBox="1"/>
      </cdr:nvSpPr>
      <cdr:spPr>
        <a:xfrm xmlns:a="http://schemas.openxmlformats.org/drawingml/2006/main">
          <a:off x="888207" y="2181176"/>
          <a:ext cx="358431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C</a:t>
          </a:r>
          <a:r>
            <a:rPr lang="de-DE" sz="1050" baseline="-25000" dirty="0">
              <a:latin typeface="Arial Narrow" panose="020B0606020202030204" pitchFamily="34" charset="0"/>
            </a:rPr>
            <a:t>0</a:t>
          </a:r>
          <a:r>
            <a:rPr lang="de-DE" sz="1050" i="1" baseline="-25000" dirty="0">
              <a:latin typeface="Arial Narrow" panose="020B0606020202030204" pitchFamily="34" charset="0"/>
            </a:rPr>
            <a:t>D</a:t>
          </a:r>
          <a:endParaRPr lang="de-DE" sz="1050" i="1" baseline="30000" dirty="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0.16127</cdr:x>
      <cdr:y>0.06815</cdr:y>
    </cdr:from>
    <cdr:to>
      <cdr:x>0.22548</cdr:x>
      <cdr:y>0.11555</cdr:y>
    </cdr:to>
    <cdr:sp macro="" textlink="">
      <cdr:nvSpPr>
        <cdr:cNvPr id="19" name="Textfeld 65">
          <a:extLst xmlns:a="http://schemas.openxmlformats.org/drawingml/2006/main">
            <a:ext uri="{FF2B5EF4-FFF2-40B4-BE49-F238E27FC236}">
              <a16:creationId xmlns:a16="http://schemas.microsoft.com/office/drawing/2014/main" id="{62761EF1-3997-41FB-96A5-7DDE45FC8BE4}"/>
            </a:ext>
          </a:extLst>
        </cdr:cNvPr>
        <cdr:cNvSpPr txBox="1"/>
      </cdr:nvSpPr>
      <cdr:spPr>
        <a:xfrm xmlns:a="http://schemas.openxmlformats.org/drawingml/2006/main">
          <a:off x="890191" y="354897"/>
          <a:ext cx="354392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C</a:t>
          </a:r>
          <a:r>
            <a:rPr lang="de-DE" sz="1050" baseline="-25000" dirty="0">
              <a:latin typeface="Arial Narrow" panose="020B0606020202030204" pitchFamily="34" charset="0"/>
            </a:rPr>
            <a:t>0</a:t>
          </a:r>
          <a:r>
            <a:rPr lang="de-DE" sz="1050" i="1" baseline="-25000" dirty="0">
              <a:latin typeface="Arial Narrow" panose="020B0606020202030204" pitchFamily="34" charset="0"/>
            </a:rPr>
            <a:t>A</a:t>
          </a:r>
          <a:endParaRPr lang="de-DE" sz="1050" i="1" baseline="30000" dirty="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0.15984</cdr:x>
      <cdr:y>0.24928</cdr:y>
    </cdr:from>
    <cdr:to>
      <cdr:x>0.22404</cdr:x>
      <cdr:y>0.29668</cdr:y>
    </cdr:to>
    <cdr:sp macro="" textlink="">
      <cdr:nvSpPr>
        <cdr:cNvPr id="25" name="Textfeld 65">
          <a:extLst xmlns:a="http://schemas.openxmlformats.org/drawingml/2006/main">
            <a:ext uri="{FF2B5EF4-FFF2-40B4-BE49-F238E27FC236}">
              <a16:creationId xmlns:a16="http://schemas.microsoft.com/office/drawing/2014/main" id="{D8FA466A-50A2-4670-AD08-0F1D02C2DCD5}"/>
            </a:ext>
          </a:extLst>
        </cdr:cNvPr>
        <cdr:cNvSpPr txBox="1"/>
      </cdr:nvSpPr>
      <cdr:spPr>
        <a:xfrm xmlns:a="http://schemas.openxmlformats.org/drawingml/2006/main">
          <a:off x="882253" y="1298195"/>
          <a:ext cx="354392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C</a:t>
          </a:r>
          <a:r>
            <a:rPr lang="de-DE" sz="1050" baseline="-25000" dirty="0">
              <a:latin typeface="Arial Narrow" panose="020B0606020202030204" pitchFamily="34" charset="0"/>
            </a:rPr>
            <a:t>0</a:t>
          </a:r>
          <a:r>
            <a:rPr lang="de-DE" sz="1050" i="1" baseline="-25000" dirty="0">
              <a:latin typeface="Arial Narrow" panose="020B0606020202030204" pitchFamily="34" charset="0"/>
            </a:rPr>
            <a:t>B</a:t>
          </a:r>
          <a:endParaRPr lang="de-DE" sz="1050" i="1" baseline="30000" dirty="0">
            <a:latin typeface="Arial Narrow" panose="020B060602020203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6</xdr:row>
      <xdr:rowOff>95250</xdr:rowOff>
    </xdr:from>
    <xdr:to>
      <xdr:col>3</xdr:col>
      <xdr:colOff>361950</xdr:colOff>
      <xdr:row>7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181100"/>
          <a:ext cx="24098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5</xdr:row>
      <xdr:rowOff>152400</xdr:rowOff>
    </xdr:from>
    <xdr:to>
      <xdr:col>8</xdr:col>
      <xdr:colOff>161925</xdr:colOff>
      <xdr:row>6</xdr:row>
      <xdr:rowOff>133350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057275"/>
          <a:ext cx="2447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78"/>
  <sheetViews>
    <sheetView showGridLines="0" topLeftCell="A51" workbookViewId="0">
      <selection activeCell="N80" sqref="N80"/>
    </sheetView>
  </sheetViews>
  <sheetFormatPr baseColWidth="10" defaultRowHeight="15" x14ac:dyDescent="0.25"/>
  <sheetData>
    <row r="3" spans="2:12" x14ac:dyDescent="0.25">
      <c r="B3" s="36" t="s">
        <v>27</v>
      </c>
    </row>
    <row r="4" spans="2:12" ht="15.75" thickBot="1" x14ac:dyDescent="0.3">
      <c r="D4" s="14" t="s">
        <v>0</v>
      </c>
      <c r="E4" s="15">
        <v>0</v>
      </c>
      <c r="F4" s="15">
        <v>1</v>
      </c>
      <c r="G4" s="15">
        <v>2</v>
      </c>
      <c r="H4" s="15">
        <v>3</v>
      </c>
      <c r="I4" s="15">
        <v>4</v>
      </c>
      <c r="J4" s="15">
        <v>5</v>
      </c>
      <c r="K4" s="15">
        <v>6</v>
      </c>
      <c r="L4" s="15">
        <v>7</v>
      </c>
    </row>
    <row r="5" spans="2:12" ht="18.75" x14ac:dyDescent="0.25">
      <c r="D5" s="7" t="s">
        <v>10</v>
      </c>
      <c r="E5" s="7">
        <v>100</v>
      </c>
      <c r="F5" s="7"/>
      <c r="G5" s="7"/>
      <c r="H5" s="7"/>
      <c r="I5" s="7"/>
      <c r="J5" s="7"/>
      <c r="K5" s="7"/>
      <c r="L5" s="7"/>
    </row>
    <row r="6" spans="2:12" ht="18.75" x14ac:dyDescent="0.25">
      <c r="D6" s="37" t="s">
        <v>28</v>
      </c>
      <c r="E6" s="7"/>
      <c r="F6" s="7"/>
      <c r="G6" s="7"/>
      <c r="H6" s="7"/>
      <c r="I6" s="7"/>
      <c r="J6" s="7"/>
      <c r="K6" s="7"/>
      <c r="L6" s="7">
        <v>160</v>
      </c>
    </row>
    <row r="7" spans="2:12" ht="15.75" thickBot="1" x14ac:dyDescent="0.3">
      <c r="D7" s="38"/>
      <c r="E7" s="40">
        <f>E6-E5</f>
        <v>-100</v>
      </c>
      <c r="F7" s="40"/>
      <c r="G7" s="40"/>
      <c r="H7" s="40"/>
      <c r="I7" s="40"/>
      <c r="J7" s="40"/>
      <c r="K7" s="40"/>
      <c r="L7" s="40">
        <f t="shared" ref="L7" si="0">L6-L5</f>
        <v>160</v>
      </c>
    </row>
    <row r="8" spans="2:12" ht="15.75" thickTop="1" x14ac:dyDescent="0.25"/>
    <row r="17" spans="2:12" x14ac:dyDescent="0.25">
      <c r="D17" s="39" t="s">
        <v>29</v>
      </c>
      <c r="E17" s="35">
        <f>((160/100)^(1/7)-1)</f>
        <v>6.9448800053393267E-2</v>
      </c>
    </row>
    <row r="21" spans="2:12" x14ac:dyDescent="0.25">
      <c r="B21" s="36" t="s">
        <v>30</v>
      </c>
    </row>
    <row r="22" spans="2:12" ht="15.75" thickBot="1" x14ac:dyDescent="0.3">
      <c r="D22" s="14" t="s">
        <v>0</v>
      </c>
      <c r="E22" s="15">
        <v>0</v>
      </c>
      <c r="F22" s="15">
        <v>1</v>
      </c>
      <c r="G22" s="15">
        <v>2</v>
      </c>
      <c r="H22" s="15">
        <v>3</v>
      </c>
      <c r="I22" s="15">
        <v>4</v>
      </c>
      <c r="J22" s="15">
        <v>5</v>
      </c>
      <c r="K22" s="15">
        <v>6</v>
      </c>
      <c r="L22" s="15">
        <v>7</v>
      </c>
    </row>
    <row r="23" spans="2:12" ht="18.75" x14ac:dyDescent="0.25">
      <c r="D23" s="7" t="s">
        <v>10</v>
      </c>
      <c r="E23" s="7">
        <v>100</v>
      </c>
      <c r="F23" s="7"/>
      <c r="G23" s="7"/>
      <c r="H23" s="7"/>
      <c r="I23" s="7"/>
      <c r="J23" s="7"/>
      <c r="K23" s="7"/>
      <c r="L23" s="7"/>
    </row>
    <row r="24" spans="2:12" ht="18.75" x14ac:dyDescent="0.25">
      <c r="D24" s="37" t="s">
        <v>28</v>
      </c>
      <c r="E24" s="7"/>
      <c r="F24" s="7">
        <v>20</v>
      </c>
      <c r="G24" s="7">
        <f>F24</f>
        <v>20</v>
      </c>
      <c r="H24" s="7">
        <f t="shared" ref="H24:L24" si="1">G24</f>
        <v>20</v>
      </c>
      <c r="I24" s="7">
        <f t="shared" si="1"/>
        <v>20</v>
      </c>
      <c r="J24" s="7">
        <f t="shared" si="1"/>
        <v>20</v>
      </c>
      <c r="K24" s="7">
        <f t="shared" si="1"/>
        <v>20</v>
      </c>
      <c r="L24" s="7">
        <f t="shared" si="1"/>
        <v>20</v>
      </c>
    </row>
    <row r="25" spans="2:12" ht="15.75" thickBot="1" x14ac:dyDescent="0.3">
      <c r="D25" s="38"/>
      <c r="E25" s="40">
        <f>E24-E23</f>
        <v>-100</v>
      </c>
      <c r="F25" s="40">
        <f t="shared" ref="F25:L25" si="2">F24-F23</f>
        <v>20</v>
      </c>
      <c r="G25" s="40">
        <f t="shared" si="2"/>
        <v>20</v>
      </c>
      <c r="H25" s="40">
        <f t="shared" si="2"/>
        <v>20</v>
      </c>
      <c r="I25" s="40">
        <f t="shared" si="2"/>
        <v>20</v>
      </c>
      <c r="J25" s="40">
        <f t="shared" si="2"/>
        <v>20</v>
      </c>
      <c r="K25" s="40">
        <f t="shared" si="2"/>
        <v>20</v>
      </c>
      <c r="L25" s="40">
        <f t="shared" si="2"/>
        <v>20</v>
      </c>
    </row>
    <row r="26" spans="2:12" ht="15.75" thickTop="1" x14ac:dyDescent="0.25"/>
    <row r="35" spans="2:12" x14ac:dyDescent="0.25">
      <c r="D35" s="39"/>
      <c r="E35" s="35"/>
    </row>
    <row r="37" spans="2:12" x14ac:dyDescent="0.25">
      <c r="D37" s="41" t="s">
        <v>31</v>
      </c>
    </row>
    <row r="41" spans="2:12" x14ac:dyDescent="0.25">
      <c r="B41" s="36" t="s">
        <v>32</v>
      </c>
    </row>
    <row r="42" spans="2:12" ht="15.75" thickBot="1" x14ac:dyDescent="0.3">
      <c r="D42" s="14" t="s">
        <v>0</v>
      </c>
      <c r="E42" s="15">
        <v>0</v>
      </c>
      <c r="F42" s="15">
        <v>1</v>
      </c>
      <c r="G42" s="15">
        <v>2</v>
      </c>
      <c r="H42" s="15">
        <v>3</v>
      </c>
      <c r="I42" s="15">
        <v>4</v>
      </c>
      <c r="J42" s="15">
        <v>5</v>
      </c>
      <c r="K42" s="15">
        <v>6</v>
      </c>
      <c r="L42" s="15">
        <v>7</v>
      </c>
    </row>
    <row r="43" spans="2:12" ht="18.75" x14ac:dyDescent="0.25">
      <c r="D43" s="7" t="s">
        <v>10</v>
      </c>
      <c r="E43" s="7">
        <v>100</v>
      </c>
      <c r="F43" s="7"/>
      <c r="G43" s="7"/>
      <c r="H43" s="7"/>
      <c r="I43" s="7"/>
      <c r="J43" s="7"/>
      <c r="K43" s="7"/>
      <c r="L43" s="7">
        <v>-100</v>
      </c>
    </row>
    <row r="44" spans="2:12" ht="18.75" x14ac:dyDescent="0.25">
      <c r="D44" s="37" t="s">
        <v>28</v>
      </c>
      <c r="E44" s="7"/>
      <c r="F44" s="7">
        <v>20</v>
      </c>
      <c r="G44" s="7">
        <f>F44</f>
        <v>20</v>
      </c>
      <c r="H44" s="7">
        <f t="shared" ref="H44:L44" si="3">G44</f>
        <v>20</v>
      </c>
      <c r="I44" s="7">
        <f t="shared" si="3"/>
        <v>20</v>
      </c>
      <c r="J44" s="7">
        <f t="shared" si="3"/>
        <v>20</v>
      </c>
      <c r="K44" s="7">
        <f t="shared" si="3"/>
        <v>20</v>
      </c>
      <c r="L44" s="7">
        <f t="shared" si="3"/>
        <v>20</v>
      </c>
    </row>
    <row r="45" spans="2:12" ht="15.75" thickBot="1" x14ac:dyDescent="0.3">
      <c r="D45" s="38"/>
      <c r="E45" s="40">
        <f>E44-E43</f>
        <v>-100</v>
      </c>
      <c r="F45" s="40">
        <f t="shared" ref="F45" si="4">F44-F43</f>
        <v>20</v>
      </c>
      <c r="G45" s="40">
        <f t="shared" ref="G45" si="5">G44-G43</f>
        <v>20</v>
      </c>
      <c r="H45" s="40">
        <f t="shared" ref="H45" si="6">H44-H43</f>
        <v>20</v>
      </c>
      <c r="I45" s="40">
        <f t="shared" ref="I45" si="7">I44-I43</f>
        <v>20</v>
      </c>
      <c r="J45" s="40">
        <f t="shared" ref="J45" si="8">J44-J43</f>
        <v>20</v>
      </c>
      <c r="K45" s="40">
        <f t="shared" ref="K45" si="9">K44-K43</f>
        <v>20</v>
      </c>
      <c r="L45" s="40">
        <f t="shared" ref="L45" si="10">L44-L43</f>
        <v>120</v>
      </c>
    </row>
    <row r="46" spans="2:12" ht="15.75" thickTop="1" x14ac:dyDescent="0.25"/>
    <row r="56" spans="2:12" x14ac:dyDescent="0.25">
      <c r="B56" s="36" t="s">
        <v>33</v>
      </c>
    </row>
    <row r="57" spans="2:12" ht="15.75" thickBot="1" x14ac:dyDescent="0.3">
      <c r="D57" s="14" t="s">
        <v>0</v>
      </c>
      <c r="E57" s="15">
        <v>0</v>
      </c>
      <c r="F57" s="15">
        <v>1</v>
      </c>
      <c r="G57" s="15">
        <v>2</v>
      </c>
      <c r="H57" s="15">
        <v>3</v>
      </c>
      <c r="I57" s="15" t="s">
        <v>34</v>
      </c>
      <c r="J57" s="15" t="s">
        <v>34</v>
      </c>
      <c r="K57" s="15" t="s">
        <v>34</v>
      </c>
      <c r="L57" s="42" t="s">
        <v>35</v>
      </c>
    </row>
    <row r="58" spans="2:12" ht="18.75" x14ac:dyDescent="0.25">
      <c r="D58" s="7" t="s">
        <v>10</v>
      </c>
      <c r="E58" s="7">
        <v>100</v>
      </c>
      <c r="F58" s="7"/>
      <c r="G58" s="7"/>
      <c r="H58" s="7"/>
      <c r="I58" s="7"/>
      <c r="J58" s="7"/>
      <c r="K58" s="7"/>
      <c r="L58" s="7"/>
    </row>
    <row r="59" spans="2:12" ht="18.75" x14ac:dyDescent="0.25">
      <c r="D59" s="37" t="s">
        <v>28</v>
      </c>
      <c r="E59" s="7"/>
      <c r="F59" s="7">
        <v>20</v>
      </c>
      <c r="G59" s="7">
        <f>F59</f>
        <v>20</v>
      </c>
      <c r="H59" s="7">
        <f t="shared" ref="H59:L59" si="11">G59</f>
        <v>20</v>
      </c>
      <c r="I59" s="7">
        <f t="shared" si="11"/>
        <v>20</v>
      </c>
      <c r="J59" s="7">
        <f t="shared" si="11"/>
        <v>20</v>
      </c>
      <c r="K59" s="7">
        <f t="shared" si="11"/>
        <v>20</v>
      </c>
      <c r="L59" s="7">
        <f t="shared" si="11"/>
        <v>20</v>
      </c>
    </row>
    <row r="60" spans="2:12" ht="15.75" thickBot="1" x14ac:dyDescent="0.3">
      <c r="D60" s="38"/>
      <c r="E60" s="40">
        <f>E59-E58</f>
        <v>-100</v>
      </c>
      <c r="F60" s="40">
        <f t="shared" ref="F60" si="12">F59-F58</f>
        <v>20</v>
      </c>
      <c r="G60" s="40">
        <f t="shared" ref="G60" si="13">G59-G58</f>
        <v>20</v>
      </c>
      <c r="H60" s="40">
        <f t="shared" ref="H60" si="14">H59-H58</f>
        <v>20</v>
      </c>
      <c r="I60" s="40">
        <f t="shared" ref="I60" si="15">I59-I58</f>
        <v>20</v>
      </c>
      <c r="J60" s="40">
        <f t="shared" ref="J60" si="16">J59-J58</f>
        <v>20</v>
      </c>
      <c r="K60" s="40">
        <f t="shared" ref="K60" si="17">K59-K58</f>
        <v>20</v>
      </c>
      <c r="L60" s="40">
        <f t="shared" ref="L60" si="18">L59-L58</f>
        <v>20</v>
      </c>
    </row>
    <row r="61" spans="2:12" ht="15.75" thickTop="1" x14ac:dyDescent="0.25"/>
    <row r="72" spans="2:12" x14ac:dyDescent="0.25">
      <c r="B72" s="36" t="s">
        <v>36</v>
      </c>
    </row>
    <row r="73" spans="2:12" ht="15.75" thickBot="1" x14ac:dyDescent="0.3">
      <c r="D73" s="14" t="s">
        <v>0</v>
      </c>
      <c r="E73" s="15">
        <v>0</v>
      </c>
      <c r="F73" s="15">
        <v>1</v>
      </c>
      <c r="G73" s="15">
        <v>2</v>
      </c>
      <c r="H73" s="43"/>
      <c r="I73" s="43"/>
      <c r="J73" s="43"/>
      <c r="K73" s="43"/>
      <c r="L73" s="44"/>
    </row>
    <row r="74" spans="2:12" ht="18.75" x14ac:dyDescent="0.25">
      <c r="D74" s="7" t="s">
        <v>10</v>
      </c>
      <c r="E74" s="7">
        <v>100</v>
      </c>
      <c r="F74" s="7"/>
      <c r="G74" s="7"/>
      <c r="H74" s="13"/>
      <c r="I74" s="13"/>
      <c r="J74" s="13"/>
      <c r="K74" s="13"/>
      <c r="L74" s="13"/>
    </row>
    <row r="75" spans="2:12" ht="18.75" x14ac:dyDescent="0.25">
      <c r="D75" s="37" t="s">
        <v>28</v>
      </c>
      <c r="E75" s="7"/>
      <c r="F75" s="7">
        <v>60</v>
      </c>
      <c r="G75" s="7">
        <v>80</v>
      </c>
      <c r="H75" s="13"/>
      <c r="I75" s="13"/>
      <c r="J75" s="13"/>
      <c r="K75" s="13"/>
      <c r="L75" s="13"/>
    </row>
    <row r="76" spans="2:12" ht="15.75" thickBot="1" x14ac:dyDescent="0.3">
      <c r="D76" s="38"/>
      <c r="E76" s="40">
        <f>E75-E74</f>
        <v>-100</v>
      </c>
      <c r="F76" s="40">
        <f t="shared" ref="F76" si="19">F75-F74</f>
        <v>60</v>
      </c>
      <c r="G76" s="40">
        <f t="shared" ref="G76" si="20">G75-G74</f>
        <v>80</v>
      </c>
      <c r="H76" s="45"/>
      <c r="I76" s="45"/>
      <c r="J76" s="45"/>
      <c r="K76" s="45"/>
      <c r="L76" s="45"/>
    </row>
    <row r="77" spans="2:12" ht="15.75" thickTop="1" x14ac:dyDescent="0.25">
      <c r="H77" s="38"/>
      <c r="I77" s="38"/>
      <c r="J77" s="38"/>
      <c r="K77" s="38"/>
      <c r="L77" s="38"/>
    </row>
    <row r="78" spans="2:12" x14ac:dyDescent="0.25">
      <c r="H78" s="38"/>
      <c r="I78" s="38"/>
      <c r="J78" s="38"/>
      <c r="K78" s="38"/>
      <c r="L78" s="3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7"/>
  <sheetViews>
    <sheetView showGridLines="0" zoomScaleNormal="100" workbookViewId="0"/>
  </sheetViews>
  <sheetFormatPr baseColWidth="10" defaultRowHeight="14.25" x14ac:dyDescent="0.2"/>
  <cols>
    <col min="1" max="16384" width="11.42578125" style="11"/>
  </cols>
  <sheetData>
    <row r="8" spans="2:7" x14ac:dyDescent="0.2">
      <c r="F8" s="5"/>
    </row>
    <row r="9" spans="2:7" x14ac:dyDescent="0.2">
      <c r="B9" s="11">
        <v>1400</v>
      </c>
      <c r="C9" s="11">
        <f>500*1.1^3+500*1.1^2+500*1.1+500</f>
        <v>2320.5000000000005</v>
      </c>
      <c r="F9" s="11">
        <v>2000</v>
      </c>
      <c r="G9" s="11">
        <f>700*1.1^3+700*1.1^2+700*1.1+700</f>
        <v>3248.7000000000003</v>
      </c>
    </row>
    <row r="10" spans="2:7" x14ac:dyDescent="0.2">
      <c r="C10" s="34">
        <f>(C9/B9)^(1/4)</f>
        <v>1.1346538322142015</v>
      </c>
      <c r="G10" s="34">
        <f>(G9/F9)^(1/4)</f>
        <v>1.128937510193686</v>
      </c>
    </row>
    <row r="11" spans="2:7" x14ac:dyDescent="0.2">
      <c r="C11" s="2">
        <f>C10-1</f>
        <v>0.13465383221420146</v>
      </c>
      <c r="G11" s="2">
        <f>G10-1</f>
        <v>0.12893751019368604</v>
      </c>
    </row>
    <row r="15" spans="2:7" x14ac:dyDescent="0.2">
      <c r="B15" s="11">
        <v>2000</v>
      </c>
      <c r="C15" s="11">
        <f>600*1.1^4+500*1.1^3+500*1.1^2+500*1.1+500</f>
        <v>3198.9600000000005</v>
      </c>
    </row>
    <row r="16" spans="2:7" x14ac:dyDescent="0.2">
      <c r="C16" s="34">
        <f>(C15/B15)^(1/4)</f>
        <v>1.1245912587762488</v>
      </c>
    </row>
    <row r="17" spans="3:3" x14ac:dyDescent="0.2">
      <c r="C17" s="2">
        <f>C16-1</f>
        <v>0.12459125877624877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zoomScaleNormal="100" workbookViewId="0">
      <selection activeCell="B7" sqref="B7"/>
    </sheetView>
  </sheetViews>
  <sheetFormatPr baseColWidth="10" defaultRowHeight="14.25" x14ac:dyDescent="0.2"/>
  <cols>
    <col min="1" max="16384" width="11.42578125" style="11"/>
  </cols>
  <sheetData>
    <row r="1" spans="1:9" ht="15" thickBot="1" x14ac:dyDescent="0.25">
      <c r="A1" s="14" t="s">
        <v>0</v>
      </c>
      <c r="B1" s="15">
        <v>0</v>
      </c>
      <c r="C1" s="15">
        <v>1</v>
      </c>
      <c r="D1" s="15">
        <v>2</v>
      </c>
      <c r="E1" s="15">
        <v>3</v>
      </c>
      <c r="F1" s="15">
        <v>4</v>
      </c>
      <c r="G1" s="15">
        <v>5</v>
      </c>
      <c r="H1" s="15">
        <v>6</v>
      </c>
      <c r="I1" s="15">
        <v>7</v>
      </c>
    </row>
    <row r="2" spans="1:9" ht="18.75" x14ac:dyDescent="0.2">
      <c r="A2" s="7" t="s">
        <v>10</v>
      </c>
      <c r="B2" s="7">
        <v>350</v>
      </c>
      <c r="C2" s="7"/>
      <c r="D2" s="7"/>
      <c r="E2" s="7"/>
      <c r="F2" s="7"/>
      <c r="G2" s="7"/>
      <c r="H2" s="7"/>
      <c r="I2" s="7"/>
    </row>
    <row r="3" spans="1:9" x14ac:dyDescent="0.2">
      <c r="A3" s="16" t="s">
        <v>9</v>
      </c>
      <c r="B3" s="7"/>
      <c r="C3" s="7">
        <v>70</v>
      </c>
      <c r="D3" s="7">
        <f>C3</f>
        <v>70</v>
      </c>
      <c r="E3" s="7">
        <f t="shared" ref="E3:I3" si="0">D3</f>
        <v>70</v>
      </c>
      <c r="F3" s="7">
        <f t="shared" si="0"/>
        <v>70</v>
      </c>
      <c r="G3" s="7">
        <f t="shared" si="0"/>
        <v>70</v>
      </c>
      <c r="H3" s="7">
        <f t="shared" si="0"/>
        <v>70</v>
      </c>
      <c r="I3" s="7">
        <f t="shared" si="0"/>
        <v>70</v>
      </c>
    </row>
    <row r="4" spans="1:9" x14ac:dyDescent="0.2">
      <c r="A4" s="17" t="s">
        <v>7</v>
      </c>
      <c r="B4" s="17">
        <f>B3-B2</f>
        <v>-350</v>
      </c>
      <c r="C4" s="17">
        <f t="shared" ref="C4:I4" si="1">C3-C2</f>
        <v>70</v>
      </c>
      <c r="D4" s="17">
        <f t="shared" si="1"/>
        <v>70</v>
      </c>
      <c r="E4" s="17">
        <f t="shared" si="1"/>
        <v>70</v>
      </c>
      <c r="F4" s="17">
        <f t="shared" si="1"/>
        <v>70</v>
      </c>
      <c r="G4" s="17">
        <f t="shared" si="1"/>
        <v>70</v>
      </c>
      <c r="H4" s="17">
        <f t="shared" si="1"/>
        <v>70</v>
      </c>
      <c r="I4" s="17">
        <f t="shared" si="1"/>
        <v>70</v>
      </c>
    </row>
    <row r="6" spans="1:9" ht="20.25" customHeight="1" x14ac:dyDescent="0.2"/>
    <row r="7" spans="1:9" ht="20.25" customHeight="1" x14ac:dyDescent="0.2">
      <c r="B7" s="18">
        <f>IRR(B4:I4)</f>
        <v>9.1961366654694121E-2</v>
      </c>
      <c r="D7" s="46" t="s">
        <v>37</v>
      </c>
    </row>
    <row r="8" spans="1:9" ht="20.25" customHeight="1" x14ac:dyDescent="0.2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zoomScaleNormal="100" workbookViewId="0">
      <selection activeCell="E32" sqref="E32"/>
    </sheetView>
  </sheetViews>
  <sheetFormatPr baseColWidth="10" defaultRowHeight="14.25" x14ac:dyDescent="0.2"/>
  <cols>
    <col min="1" max="1" width="11.42578125" style="11"/>
    <col min="2" max="2" width="14.85546875" style="11" bestFit="1" customWidth="1"/>
    <col min="3" max="16384" width="11.42578125" style="11"/>
  </cols>
  <sheetData>
    <row r="1" spans="1:9" ht="15" thickBot="1" x14ac:dyDescent="0.25">
      <c r="A1" s="14" t="s">
        <v>0</v>
      </c>
      <c r="B1" s="15">
        <v>0</v>
      </c>
      <c r="C1" s="15">
        <v>1</v>
      </c>
      <c r="D1" s="15">
        <v>2</v>
      </c>
      <c r="E1" s="15">
        <v>3</v>
      </c>
      <c r="F1" s="15">
        <v>4</v>
      </c>
      <c r="G1" s="15">
        <v>5</v>
      </c>
      <c r="H1" s="15">
        <v>6</v>
      </c>
      <c r="I1" s="15">
        <v>7</v>
      </c>
    </row>
    <row r="2" spans="1:9" ht="18.75" x14ac:dyDescent="0.2">
      <c r="A2" s="7" t="s">
        <v>10</v>
      </c>
      <c r="B2" s="7">
        <v>350</v>
      </c>
      <c r="C2" s="7"/>
      <c r="D2" s="7"/>
      <c r="E2" s="7"/>
      <c r="F2" s="7"/>
      <c r="G2" s="7"/>
      <c r="H2" s="7"/>
      <c r="I2" s="7"/>
    </row>
    <row r="3" spans="1:9" x14ac:dyDescent="0.2">
      <c r="A3" s="16" t="s">
        <v>9</v>
      </c>
      <c r="B3" s="7"/>
      <c r="C3" s="7">
        <v>70</v>
      </c>
      <c r="D3" s="7">
        <f>C3</f>
        <v>70</v>
      </c>
      <c r="E3" s="7">
        <f t="shared" ref="E3:I3" si="0">D3</f>
        <v>70</v>
      </c>
      <c r="F3" s="7">
        <f t="shared" si="0"/>
        <v>70</v>
      </c>
      <c r="G3" s="7">
        <f t="shared" si="0"/>
        <v>70</v>
      </c>
      <c r="H3" s="7">
        <f t="shared" si="0"/>
        <v>70</v>
      </c>
      <c r="I3" s="7">
        <f t="shared" si="0"/>
        <v>70</v>
      </c>
    </row>
    <row r="4" spans="1:9" x14ac:dyDescent="0.2">
      <c r="A4" s="17" t="s">
        <v>7</v>
      </c>
      <c r="B4" s="17">
        <f>B3-B2</f>
        <v>-350</v>
      </c>
      <c r="C4" s="17">
        <f t="shared" ref="C4:I4" si="1">C3-C2</f>
        <v>70</v>
      </c>
      <c r="D4" s="17">
        <f t="shared" si="1"/>
        <v>70</v>
      </c>
      <c r="E4" s="17">
        <f t="shared" si="1"/>
        <v>70</v>
      </c>
      <c r="F4" s="17">
        <f t="shared" si="1"/>
        <v>70</v>
      </c>
      <c r="G4" s="17">
        <f t="shared" si="1"/>
        <v>70</v>
      </c>
      <c r="H4" s="17">
        <f t="shared" si="1"/>
        <v>70</v>
      </c>
      <c r="I4" s="17">
        <f t="shared" si="1"/>
        <v>70</v>
      </c>
    </row>
    <row r="6" spans="1:9" ht="20.25" customHeight="1" x14ac:dyDescent="0.2"/>
    <row r="7" spans="1:9" ht="20.25" customHeight="1" x14ac:dyDescent="0.35">
      <c r="A7" s="4" t="s">
        <v>11</v>
      </c>
      <c r="B7" s="19">
        <f>B4+NPV(B9,C4:I4)</f>
        <v>9.9243123941050726E-7</v>
      </c>
      <c r="E7" s="11" t="s">
        <v>13</v>
      </c>
    </row>
    <row r="8" spans="1:9" ht="20.25" customHeight="1" x14ac:dyDescent="0.2"/>
    <row r="9" spans="1:9" x14ac:dyDescent="0.2">
      <c r="A9" s="4" t="s">
        <v>12</v>
      </c>
      <c r="B9" s="20">
        <v>9.1961365806481732E-2</v>
      </c>
      <c r="E9" s="11" t="s">
        <v>8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AA133"/>
  <sheetViews>
    <sheetView showGridLines="0" zoomScale="40" zoomScaleNormal="40" workbookViewId="0"/>
  </sheetViews>
  <sheetFormatPr baseColWidth="10" defaultRowHeight="14.25" x14ac:dyDescent="0.2"/>
  <cols>
    <col min="1" max="1" width="11.42578125" style="11"/>
    <col min="2" max="2" width="11.5703125" style="11" bestFit="1" customWidth="1"/>
    <col min="3" max="3" width="15.28515625" style="11" bestFit="1" customWidth="1"/>
    <col min="4" max="8" width="11.5703125" style="11" bestFit="1" customWidth="1"/>
    <col min="9" max="17" width="11.42578125" style="11"/>
    <col min="18" max="18" width="18.28515625" style="11" customWidth="1"/>
    <col min="19" max="27" width="9.140625" style="7" customWidth="1"/>
    <col min="28" max="16384" width="11.42578125" style="11"/>
  </cols>
  <sheetData>
    <row r="7" spans="2:27" x14ac:dyDescent="0.2">
      <c r="D7" s="11">
        <v>-5000</v>
      </c>
      <c r="E7" s="11">
        <v>19500</v>
      </c>
      <c r="F7" s="11">
        <v>-26950</v>
      </c>
      <c r="G7" s="11">
        <v>15405</v>
      </c>
      <c r="H7" s="11">
        <v>-2970</v>
      </c>
    </row>
    <row r="11" spans="2:27" x14ac:dyDescent="0.2">
      <c r="C11" s="11" t="s">
        <v>5</v>
      </c>
    </row>
    <row r="12" spans="2:27" ht="22.5" customHeight="1" x14ac:dyDescent="0.2">
      <c r="B12" s="11" t="s">
        <v>4</v>
      </c>
      <c r="C12" s="11" t="s">
        <v>1</v>
      </c>
      <c r="R12" s="12"/>
      <c r="S12" s="13"/>
      <c r="T12" s="13"/>
      <c r="U12" s="13"/>
      <c r="V12" s="13"/>
      <c r="W12" s="13"/>
      <c r="X12" s="13"/>
      <c r="Y12" s="13"/>
      <c r="Z12" s="13"/>
      <c r="AA12" s="13"/>
    </row>
    <row r="13" spans="2:27" ht="22.5" customHeight="1" x14ac:dyDescent="0.2">
      <c r="B13" s="1">
        <v>-0.8</v>
      </c>
      <c r="C13" s="3">
        <f>$D$7+NPV(B13,$E$7:$H$7)</f>
        <v>-511875.0000000007</v>
      </c>
      <c r="D13" s="3"/>
      <c r="E13" s="3"/>
      <c r="R13" s="6" t="s">
        <v>15</v>
      </c>
      <c r="S13" s="21">
        <v>-0.6</v>
      </c>
      <c r="T13" s="21">
        <v>-0.4</v>
      </c>
      <c r="U13" s="21">
        <v>-0.2</v>
      </c>
      <c r="V13" s="21">
        <v>-0.1</v>
      </c>
      <c r="W13" s="21">
        <v>0</v>
      </c>
      <c r="X13" s="21">
        <v>0.1</v>
      </c>
      <c r="Y13" s="21">
        <v>0.2</v>
      </c>
      <c r="Z13" s="21">
        <v>0.4</v>
      </c>
      <c r="AA13" s="21">
        <v>0.6</v>
      </c>
    </row>
    <row r="14" spans="2:27" ht="22.5" customHeight="1" x14ac:dyDescent="0.35">
      <c r="B14" s="1">
        <v>-0.78</v>
      </c>
      <c r="C14" s="3">
        <f t="shared" ref="C14:C77" si="0">$D$7+NPV(B14,$E$7:$H$7)</f>
        <v>-294274.98121713026</v>
      </c>
      <c r="D14" s="3"/>
      <c r="E14" s="3"/>
      <c r="R14" s="11" t="s">
        <v>14</v>
      </c>
      <c r="S14" s="22">
        <f>$D$7+NPV(S13,$E$7:$H$7)</f>
        <v>0</v>
      </c>
      <c r="T14" s="22">
        <f t="shared" ref="T14:AA14" si="1">$D$7+NPV(T13,$E$7:$H$7)</f>
        <v>1041.666666666667</v>
      </c>
      <c r="U14" s="22">
        <f t="shared" si="1"/>
        <v>102.53906249999727</v>
      </c>
      <c r="V14" s="22">
        <f t="shared" si="1"/>
        <v>0</v>
      </c>
      <c r="W14" s="22">
        <f t="shared" si="1"/>
        <v>-15</v>
      </c>
      <c r="X14" s="22">
        <f t="shared" si="1"/>
        <v>0</v>
      </c>
      <c r="Y14" s="22">
        <f t="shared" si="1"/>
        <v>17.361111111110404</v>
      </c>
      <c r="Z14" s="22">
        <f t="shared" si="1"/>
        <v>19.523115368597246</v>
      </c>
      <c r="AA14" s="22">
        <f t="shared" si="1"/>
        <v>-32.04345703125</v>
      </c>
    </row>
    <row r="15" spans="2:27" ht="22.5" customHeight="1" x14ac:dyDescent="0.2">
      <c r="B15" s="1">
        <v>-0.76</v>
      </c>
      <c r="C15" s="3">
        <f t="shared" si="0"/>
        <v>-172447.91666666669</v>
      </c>
      <c r="D15" s="3"/>
      <c r="E15" s="3"/>
    </row>
    <row r="16" spans="2:27" x14ac:dyDescent="0.2">
      <c r="B16" s="1">
        <v>-0.74</v>
      </c>
      <c r="C16" s="3">
        <f t="shared" si="0"/>
        <v>-102114.07163614729</v>
      </c>
      <c r="D16" s="3"/>
      <c r="E16" s="3"/>
    </row>
    <row r="17" spans="2:18" x14ac:dyDescent="0.2">
      <c r="B17" s="1">
        <v>-0.72</v>
      </c>
      <c r="C17" s="3">
        <f t="shared" si="0"/>
        <v>-60545.866305705924</v>
      </c>
      <c r="D17" s="3"/>
      <c r="E17" s="3"/>
    </row>
    <row r="18" spans="2:18" x14ac:dyDescent="0.2">
      <c r="B18" s="1">
        <v>-0.7</v>
      </c>
      <c r="C18" s="3">
        <f t="shared" si="0"/>
        <v>-35555.555555555475</v>
      </c>
      <c r="D18" s="3"/>
      <c r="E18" s="3"/>
    </row>
    <row r="19" spans="2:18" x14ac:dyDescent="0.2">
      <c r="B19" s="1">
        <v>-0.68</v>
      </c>
      <c r="C19" s="3">
        <f t="shared" si="0"/>
        <v>-20364.07470703125</v>
      </c>
      <c r="D19" s="3"/>
      <c r="E19" s="3"/>
    </row>
    <row r="20" spans="2:18" x14ac:dyDescent="0.2">
      <c r="B20" s="1">
        <v>-0.66</v>
      </c>
      <c r="C20" s="3">
        <f t="shared" si="0"/>
        <v>-11083.200632176373</v>
      </c>
      <c r="D20" s="3"/>
      <c r="E20" s="3"/>
    </row>
    <row r="21" spans="2:18" x14ac:dyDescent="0.2">
      <c r="B21" s="1">
        <v>-0.64</v>
      </c>
      <c r="C21" s="3">
        <f t="shared" si="0"/>
        <v>-5424.382716049392</v>
      </c>
      <c r="D21" s="3"/>
      <c r="E21" s="3"/>
    </row>
    <row r="22" spans="2:18" x14ac:dyDescent="0.2">
      <c r="B22" s="1">
        <v>-0.62</v>
      </c>
      <c r="C22" s="3">
        <f t="shared" si="0"/>
        <v>-2011.0342922475916</v>
      </c>
      <c r="D22" s="3"/>
      <c r="E22" s="3"/>
      <c r="R22" s="1">
        <f>IRR(D7:H7)</f>
        <v>9.9999999999998757E-2</v>
      </c>
    </row>
    <row r="23" spans="2:18" x14ac:dyDescent="0.2">
      <c r="B23" s="1">
        <v>-0.6</v>
      </c>
      <c r="C23" s="3">
        <f t="shared" si="0"/>
        <v>0</v>
      </c>
      <c r="D23" s="3"/>
      <c r="E23" s="3"/>
    </row>
    <row r="24" spans="2:18" x14ac:dyDescent="0.2">
      <c r="B24" s="1">
        <v>-0.57999999999999996</v>
      </c>
      <c r="C24" s="3">
        <f t="shared" si="0"/>
        <v>1132.8613077884211</v>
      </c>
      <c r="D24" s="3"/>
      <c r="E24" s="3"/>
    </row>
    <row r="25" spans="2:18" x14ac:dyDescent="0.2">
      <c r="B25" s="1">
        <v>-0.56000000000000005</v>
      </c>
      <c r="C25" s="3">
        <f t="shared" si="0"/>
        <v>1717.2238918106495</v>
      </c>
      <c r="D25" s="3"/>
      <c r="E25" s="3"/>
    </row>
    <row r="26" spans="2:18" x14ac:dyDescent="0.2">
      <c r="B26" s="1">
        <v>-0.54</v>
      </c>
      <c r="C26" s="3">
        <f t="shared" si="0"/>
        <v>1962.2571388752958</v>
      </c>
      <c r="D26" s="3"/>
      <c r="E26" s="3"/>
    </row>
    <row r="27" spans="2:18" x14ac:dyDescent="0.2">
      <c r="B27" s="1">
        <v>-0.52</v>
      </c>
      <c r="C27" s="3">
        <f t="shared" si="0"/>
        <v>2001.4105902777828</v>
      </c>
      <c r="D27" s="3"/>
      <c r="E27" s="3"/>
    </row>
    <row r="28" spans="2:18" x14ac:dyDescent="0.2">
      <c r="B28" s="1">
        <v>-0.5</v>
      </c>
      <c r="C28" s="3">
        <f t="shared" si="0"/>
        <v>1920</v>
      </c>
      <c r="D28" s="3"/>
      <c r="E28" s="3"/>
    </row>
    <row r="29" spans="2:18" x14ac:dyDescent="0.2">
      <c r="B29" s="1">
        <v>-0.48</v>
      </c>
      <c r="C29" s="3">
        <f t="shared" si="0"/>
        <v>1772.4563215573507</v>
      </c>
      <c r="D29" s="3"/>
      <c r="E29" s="3"/>
    </row>
    <row r="30" spans="2:18" x14ac:dyDescent="0.2">
      <c r="B30" s="1">
        <v>-0.46</v>
      </c>
      <c r="C30" s="3">
        <f t="shared" si="0"/>
        <v>1593.2530610171343</v>
      </c>
      <c r="D30" s="3"/>
      <c r="E30" s="3"/>
    </row>
    <row r="31" spans="2:18" x14ac:dyDescent="0.2">
      <c r="B31" s="1">
        <v>-0.44</v>
      </c>
      <c r="C31" s="3">
        <f t="shared" si="0"/>
        <v>1403.9072261557712</v>
      </c>
      <c r="D31" s="3"/>
      <c r="E31" s="3"/>
    </row>
    <row r="32" spans="2:18" x14ac:dyDescent="0.2">
      <c r="B32" s="1">
        <v>-0.42</v>
      </c>
      <c r="C32" s="3">
        <f t="shared" si="0"/>
        <v>1217.5076101294908</v>
      </c>
      <c r="D32" s="3"/>
      <c r="E32" s="3"/>
    </row>
    <row r="33" spans="2:5" x14ac:dyDescent="0.2">
      <c r="B33" s="1">
        <v>-0.4</v>
      </c>
      <c r="C33" s="3">
        <f t="shared" si="0"/>
        <v>1041.666666666667</v>
      </c>
      <c r="D33" s="3"/>
      <c r="E33" s="3"/>
    </row>
    <row r="34" spans="2:5" x14ac:dyDescent="0.2">
      <c r="B34" s="1">
        <v>-0.38</v>
      </c>
      <c r="C34" s="3">
        <f t="shared" si="0"/>
        <v>880.45642708719606</v>
      </c>
      <c r="D34" s="3"/>
      <c r="E34" s="3"/>
    </row>
    <row r="35" spans="2:5" x14ac:dyDescent="0.2">
      <c r="B35" s="1">
        <v>-0.36</v>
      </c>
      <c r="C35" s="3">
        <f t="shared" si="0"/>
        <v>735.6834411621121</v>
      </c>
      <c r="D35" s="3"/>
      <c r="E35" s="3"/>
    </row>
    <row r="36" spans="2:5" x14ac:dyDescent="0.2">
      <c r="B36" s="1">
        <v>-0.34</v>
      </c>
      <c r="C36" s="3">
        <f t="shared" si="0"/>
        <v>607.7301945070576</v>
      </c>
      <c r="D36" s="3"/>
      <c r="E36" s="3"/>
    </row>
    <row r="37" spans="2:5" x14ac:dyDescent="0.2">
      <c r="B37" s="1">
        <v>-0.32</v>
      </c>
      <c r="C37" s="3">
        <f t="shared" si="0"/>
        <v>496.1102596951614</v>
      </c>
      <c r="D37" s="3"/>
      <c r="E37" s="3"/>
    </row>
    <row r="38" spans="2:5" x14ac:dyDescent="0.2">
      <c r="B38" s="1">
        <v>-0.3</v>
      </c>
      <c r="C38" s="3">
        <f t="shared" si="0"/>
        <v>399.83340274885904</v>
      </c>
      <c r="D38" s="3"/>
      <c r="E38" s="3"/>
    </row>
    <row r="39" spans="2:5" x14ac:dyDescent="0.2">
      <c r="B39" s="1">
        <v>-0.28000000000000003</v>
      </c>
      <c r="C39" s="3">
        <f t="shared" si="0"/>
        <v>317.64403292181214</v>
      </c>
      <c r="D39" s="3"/>
      <c r="E39" s="3"/>
    </row>
    <row r="40" spans="2:5" x14ac:dyDescent="0.2">
      <c r="B40" s="1">
        <v>-0.26</v>
      </c>
      <c r="C40" s="3">
        <f t="shared" si="0"/>
        <v>248.17505006239935</v>
      </c>
      <c r="D40" s="3"/>
      <c r="E40" s="3"/>
    </row>
    <row r="41" spans="2:5" x14ac:dyDescent="0.2">
      <c r="B41" s="1">
        <v>-0.24</v>
      </c>
      <c r="C41" s="3">
        <f t="shared" si="0"/>
        <v>190.04515772592458</v>
      </c>
      <c r="D41" s="3"/>
      <c r="E41" s="3"/>
    </row>
    <row r="42" spans="2:5" x14ac:dyDescent="0.2">
      <c r="B42" s="1">
        <v>-0.219999999999999</v>
      </c>
      <c r="C42" s="3">
        <f t="shared" si="0"/>
        <v>141.91846690709008</v>
      </c>
      <c r="D42" s="3"/>
      <c r="E42" s="3"/>
    </row>
    <row r="43" spans="2:5" x14ac:dyDescent="0.2">
      <c r="B43" s="1">
        <v>-0.19999999999999901</v>
      </c>
      <c r="C43" s="3">
        <f t="shared" si="0"/>
        <v>102.53906249999636</v>
      </c>
      <c r="D43" s="3"/>
      <c r="E43" s="3"/>
    </row>
    <row r="44" spans="2:5" x14ac:dyDescent="0.2">
      <c r="B44" s="1">
        <v>-0.17999999999999899</v>
      </c>
      <c r="C44" s="3">
        <f t="shared" si="0"/>
        <v>70.749083167332174</v>
      </c>
      <c r="D44" s="3"/>
      <c r="E44" s="3"/>
    </row>
    <row r="45" spans="2:5" x14ac:dyDescent="0.2">
      <c r="B45" s="1">
        <v>-0.159999999999999</v>
      </c>
      <c r="C45" s="3">
        <f t="shared" si="0"/>
        <v>45.496089592298631</v>
      </c>
      <c r="D45" s="3"/>
      <c r="E45" s="3"/>
    </row>
    <row r="46" spans="2:5" x14ac:dyDescent="0.2">
      <c r="B46" s="1">
        <v>-0.13999999999999899</v>
      </c>
      <c r="C46" s="3">
        <f t="shared" si="0"/>
        <v>25.833618277284586</v>
      </c>
      <c r="D46" s="3"/>
      <c r="E46" s="3"/>
    </row>
    <row r="47" spans="2:5" x14ac:dyDescent="0.2">
      <c r="B47" s="1">
        <v>-0.119999999999999</v>
      </c>
      <c r="C47" s="3">
        <f t="shared" si="0"/>
        <v>10.917543200603177</v>
      </c>
      <c r="D47" s="3"/>
      <c r="E47" s="3"/>
    </row>
    <row r="48" spans="2:5" x14ac:dyDescent="0.2">
      <c r="B48" s="1">
        <v>-9.9999999999999103E-2</v>
      </c>
      <c r="C48" s="3">
        <f t="shared" si="0"/>
        <v>0</v>
      </c>
      <c r="D48" s="3"/>
      <c r="E48" s="3"/>
    </row>
    <row r="49" spans="2:5" x14ac:dyDescent="0.2">
      <c r="B49" s="1">
        <v>-7.99999999999991E-2</v>
      </c>
      <c r="C49" s="3">
        <f t="shared" si="0"/>
        <v>-7.5779639152224263</v>
      </c>
      <c r="D49" s="3"/>
      <c r="E49" s="3"/>
    </row>
    <row r="50" spans="2:5" x14ac:dyDescent="0.2">
      <c r="B50" s="1">
        <v>-5.9999999999999103E-2</v>
      </c>
      <c r="C50" s="3">
        <f t="shared" si="0"/>
        <v>-12.394252821036389</v>
      </c>
    </row>
    <row r="51" spans="2:5" x14ac:dyDescent="0.2">
      <c r="B51" s="1">
        <v>-3.9999999999999002E-2</v>
      </c>
      <c r="C51" s="3">
        <f t="shared" si="0"/>
        <v>-14.953613281251819</v>
      </c>
    </row>
    <row r="52" spans="2:5" x14ac:dyDescent="0.2">
      <c r="B52" s="1">
        <v>-1.9999999999999001E-2</v>
      </c>
      <c r="C52" s="3">
        <f t="shared" si="0"/>
        <v>-15.695251232433293</v>
      </c>
    </row>
    <row r="53" spans="2:5" x14ac:dyDescent="0.2">
      <c r="B53" s="1">
        <v>9.9920072216264108E-16</v>
      </c>
      <c r="C53" s="3">
        <f t="shared" si="0"/>
        <v>-14.999999999999091</v>
      </c>
    </row>
    <row r="54" spans="2:5" x14ac:dyDescent="0.2">
      <c r="B54" s="1">
        <v>2.0000000000000899E-2</v>
      </c>
      <c r="C54" s="3">
        <f t="shared" si="0"/>
        <v>-13.196947141702367</v>
      </c>
    </row>
    <row r="55" spans="2:5" x14ac:dyDescent="0.2">
      <c r="B55" s="1">
        <v>4.0000000000000903E-2</v>
      </c>
      <c r="C55" s="3">
        <f t="shared" si="0"/>
        <v>-10.569482861244978</v>
      </c>
    </row>
    <row r="56" spans="2:5" x14ac:dyDescent="0.2">
      <c r="B56" s="1">
        <v>6.00000000000009E-2</v>
      </c>
      <c r="C56" s="3">
        <f t="shared" si="0"/>
        <v>-7.360767993738591</v>
      </c>
    </row>
    <row r="57" spans="2:5" x14ac:dyDescent="0.2">
      <c r="B57" s="1">
        <v>8.0000000000001001E-2</v>
      </c>
      <c r="C57" s="3">
        <f t="shared" si="0"/>
        <v>-3.7786414672573301</v>
      </c>
    </row>
    <row r="58" spans="2:5" x14ac:dyDescent="0.2">
      <c r="B58" s="1">
        <v>0.100000000000001</v>
      </c>
      <c r="C58" s="3">
        <f t="shared" si="0"/>
        <v>0</v>
      </c>
    </row>
    <row r="59" spans="2:5" x14ac:dyDescent="0.2">
      <c r="B59" s="1">
        <v>0.12000000000000099</v>
      </c>
      <c r="C59" s="3">
        <f t="shared" si="0"/>
        <v>3.825310417536457</v>
      </c>
    </row>
    <row r="60" spans="2:5" x14ac:dyDescent="0.2">
      <c r="B60" s="1">
        <v>0.14000000000000101</v>
      </c>
      <c r="C60" s="3">
        <f t="shared" si="0"/>
        <v>7.5710489227867583</v>
      </c>
    </row>
    <row r="61" spans="2:5" x14ac:dyDescent="0.2">
      <c r="B61" s="1">
        <v>0.160000000000001</v>
      </c>
      <c r="C61" s="3">
        <f t="shared" si="0"/>
        <v>11.131537536001815</v>
      </c>
    </row>
    <row r="62" spans="2:5" x14ac:dyDescent="0.2">
      <c r="B62" s="1">
        <v>0.18000000000000099</v>
      </c>
      <c r="C62" s="3">
        <f t="shared" si="0"/>
        <v>14.418981162648379</v>
      </c>
    </row>
    <row r="63" spans="2:5" x14ac:dyDescent="0.2">
      <c r="B63" s="1">
        <v>0.2</v>
      </c>
      <c r="C63" s="3">
        <f t="shared" si="0"/>
        <v>17.361111111110404</v>
      </c>
    </row>
    <row r="64" spans="2:5" x14ac:dyDescent="0.2">
      <c r="B64" s="1">
        <v>0.22</v>
      </c>
      <c r="C64" s="3">
        <f t="shared" si="0"/>
        <v>19.899116276144014</v>
      </c>
    </row>
    <row r="65" spans="2:3" x14ac:dyDescent="0.2">
      <c r="B65" s="1">
        <v>0.24</v>
      </c>
      <c r="C65" s="3">
        <f t="shared" si="0"/>
        <v>21.985829233985896</v>
      </c>
    </row>
    <row r="66" spans="2:3" x14ac:dyDescent="0.2">
      <c r="B66" s="1">
        <v>0.26</v>
      </c>
      <c r="C66" s="3">
        <f t="shared" si="0"/>
        <v>23.584137610698235</v>
      </c>
    </row>
    <row r="67" spans="2:3" x14ac:dyDescent="0.2">
      <c r="B67" s="1">
        <v>0.28000000000000003</v>
      </c>
      <c r="C67" s="3">
        <f t="shared" si="0"/>
        <v>24.665594100952148</v>
      </c>
    </row>
    <row r="68" spans="2:3" x14ac:dyDescent="0.2">
      <c r="B68" s="1">
        <v>0.3</v>
      </c>
      <c r="C68" s="3">
        <f t="shared" si="0"/>
        <v>25.209201358496102</v>
      </c>
    </row>
    <row r="69" spans="2:3" x14ac:dyDescent="0.2">
      <c r="B69" s="1">
        <v>0.32</v>
      </c>
      <c r="C69" s="3">
        <f t="shared" si="0"/>
        <v>25.200350613574301</v>
      </c>
    </row>
    <row r="70" spans="2:3" x14ac:dyDescent="0.2">
      <c r="B70" s="1">
        <v>0.34</v>
      </c>
      <c r="C70" s="3">
        <f t="shared" si="0"/>
        <v>24.629895279769698</v>
      </c>
    </row>
    <row r="71" spans="2:3" x14ac:dyDescent="0.2">
      <c r="B71" s="1">
        <v>0.36</v>
      </c>
      <c r="C71" s="3">
        <f t="shared" si="0"/>
        <v>23.493342991581812</v>
      </c>
    </row>
    <row r="72" spans="2:3" x14ac:dyDescent="0.2">
      <c r="B72" s="1">
        <v>0.38</v>
      </c>
      <c r="C72" s="3">
        <f t="shared" si="0"/>
        <v>21.790151470933779</v>
      </c>
    </row>
    <row r="73" spans="2:3" x14ac:dyDescent="0.2">
      <c r="B73" s="1">
        <v>0.4</v>
      </c>
      <c r="C73" s="3">
        <f t="shared" si="0"/>
        <v>19.523115368597246</v>
      </c>
    </row>
    <row r="74" spans="2:3" x14ac:dyDescent="0.2">
      <c r="B74" s="1">
        <v>0.42</v>
      </c>
      <c r="C74" s="3">
        <f t="shared" si="0"/>
        <v>16.697832780129829</v>
      </c>
    </row>
    <row r="75" spans="2:3" x14ac:dyDescent="0.2">
      <c r="B75" s="1">
        <v>0.44</v>
      </c>
      <c r="C75" s="3">
        <f t="shared" si="0"/>
        <v>13.322241512345499</v>
      </c>
    </row>
    <row r="76" spans="2:3" x14ac:dyDescent="0.2">
      <c r="B76" s="1">
        <v>0.46</v>
      </c>
      <c r="C76" s="3">
        <f t="shared" si="0"/>
        <v>9.4062163920634703</v>
      </c>
    </row>
    <row r="77" spans="2:3" x14ac:dyDescent="0.2">
      <c r="B77" s="1">
        <v>0.48</v>
      </c>
      <c r="C77" s="3">
        <f t="shared" si="0"/>
        <v>4.9612199805660566</v>
      </c>
    </row>
    <row r="78" spans="2:3" x14ac:dyDescent="0.2">
      <c r="B78" s="1">
        <v>0.5</v>
      </c>
      <c r="C78" s="3">
        <f t="shared" ref="C78:C133" si="2">$D$7+NPV(B78,$E$7:$H$7)</f>
        <v>0</v>
      </c>
    </row>
    <row r="79" spans="2:3" x14ac:dyDescent="0.2">
      <c r="B79" s="1">
        <v>0.52</v>
      </c>
      <c r="C79" s="3">
        <f t="shared" si="2"/>
        <v>-5.4636723935518603</v>
      </c>
    </row>
    <row r="80" spans="2:3" x14ac:dyDescent="0.2">
      <c r="B80" s="1">
        <v>0.54</v>
      </c>
      <c r="C80" s="3">
        <f t="shared" si="2"/>
        <v>-11.415228628442492</v>
      </c>
    </row>
    <row r="81" spans="2:3" x14ac:dyDescent="0.2">
      <c r="B81" s="1">
        <v>0.56000000000000005</v>
      </c>
      <c r="C81" s="3">
        <f t="shared" si="2"/>
        <v>-17.839497527708772</v>
      </c>
    </row>
    <row r="82" spans="2:3" x14ac:dyDescent="0.2">
      <c r="B82" s="1">
        <v>0.57999999999999996</v>
      </c>
      <c r="C82" s="3">
        <f t="shared" si="2"/>
        <v>-24.720872852612956</v>
      </c>
    </row>
    <row r="83" spans="2:3" x14ac:dyDescent="0.2">
      <c r="B83" s="1">
        <v>0.6</v>
      </c>
      <c r="C83" s="3">
        <f t="shared" si="2"/>
        <v>-32.04345703125</v>
      </c>
    </row>
    <row r="84" spans="2:3" x14ac:dyDescent="0.2">
      <c r="B84" s="1">
        <v>0.62</v>
      </c>
      <c r="C84" s="3">
        <f t="shared" si="2"/>
        <v>-39.791184095067365</v>
      </c>
    </row>
    <row r="85" spans="2:3" x14ac:dyDescent="0.2">
      <c r="B85" s="1">
        <v>0.64</v>
      </c>
      <c r="C85" s="3">
        <f t="shared" si="2"/>
        <v>-47.947924470610815</v>
      </c>
    </row>
    <row r="86" spans="2:3" x14ac:dyDescent="0.2">
      <c r="B86" s="1">
        <v>0.66</v>
      </c>
      <c r="C86" s="3">
        <f t="shared" si="2"/>
        <v>-56.497573944936448</v>
      </c>
    </row>
    <row r="87" spans="2:3" x14ac:dyDescent="0.2">
      <c r="B87" s="1">
        <v>0.68</v>
      </c>
      <c r="C87" s="3">
        <f t="shared" si="2"/>
        <v>-65.42412883520592</v>
      </c>
    </row>
    <row r="88" spans="2:3" x14ac:dyDescent="0.2">
      <c r="B88" s="1">
        <v>0.7</v>
      </c>
      <c r="C88" s="3">
        <f t="shared" si="2"/>
        <v>-74.711749140935353</v>
      </c>
    </row>
    <row r="89" spans="2:3" x14ac:dyDescent="0.2">
      <c r="B89" s="1">
        <v>0.72</v>
      </c>
      <c r="C89" s="3">
        <f t="shared" si="2"/>
        <v>-84.344811236453097</v>
      </c>
    </row>
    <row r="90" spans="2:3" x14ac:dyDescent="0.2">
      <c r="B90" s="1">
        <v>0.74</v>
      </c>
      <c r="C90" s="3">
        <f t="shared" si="2"/>
        <v>-94.307951467977546</v>
      </c>
    </row>
    <row r="91" spans="2:3" x14ac:dyDescent="0.2">
      <c r="B91" s="1">
        <v>0.76</v>
      </c>
      <c r="C91" s="3">
        <f t="shared" si="2"/>
        <v>-104.58610185011366</v>
      </c>
    </row>
    <row r="92" spans="2:3" x14ac:dyDescent="0.2">
      <c r="B92" s="1">
        <v>0.78</v>
      </c>
      <c r="C92" s="3">
        <f t="shared" si="2"/>
        <v>-115.16451890840108</v>
      </c>
    </row>
    <row r="93" spans="2:3" x14ac:dyDescent="0.2">
      <c r="B93" s="1">
        <v>0.8</v>
      </c>
      <c r="C93" s="3">
        <f t="shared" si="2"/>
        <v>-126.02880658436243</v>
      </c>
    </row>
    <row r="94" spans="2:3" x14ac:dyDescent="0.2">
      <c r="B94" s="1">
        <v>0.82</v>
      </c>
      <c r="C94" s="3">
        <f t="shared" si="2"/>
        <v>-137.16493400557738</v>
      </c>
    </row>
    <row r="95" spans="2:3" x14ac:dyDescent="0.2">
      <c r="B95" s="1">
        <v>0.84</v>
      </c>
      <c r="C95" s="3">
        <f t="shared" si="2"/>
        <v>-148.55924882343879</v>
      </c>
    </row>
    <row r="96" spans="2:3" x14ac:dyDescent="0.2">
      <c r="B96" s="1">
        <v>0.86</v>
      </c>
      <c r="C96" s="3">
        <f t="shared" si="2"/>
        <v>-160.19848673356228</v>
      </c>
    </row>
    <row r="97" spans="2:3" x14ac:dyDescent="0.2">
      <c r="B97" s="1">
        <v>0.88</v>
      </c>
      <c r="C97" s="3">
        <f t="shared" si="2"/>
        <v>-172.06977771702623</v>
      </c>
    </row>
    <row r="98" spans="2:3" x14ac:dyDescent="0.2">
      <c r="B98" s="1">
        <v>0.9</v>
      </c>
      <c r="C98" s="3">
        <f t="shared" si="2"/>
        <v>-184.1606494732232</v>
      </c>
    </row>
    <row r="99" spans="2:3" x14ac:dyDescent="0.2">
      <c r="B99" s="1">
        <v>0.92</v>
      </c>
      <c r="C99" s="3">
        <f t="shared" si="2"/>
        <v>-196.45902845594628</v>
      </c>
    </row>
    <row r="100" spans="2:3" x14ac:dyDescent="0.2">
      <c r="B100" s="1">
        <v>0.94</v>
      </c>
      <c r="C100" s="3">
        <f t="shared" si="2"/>
        <v>-208.95323887245922</v>
      </c>
    </row>
    <row r="101" spans="2:3" x14ac:dyDescent="0.2">
      <c r="B101" s="1">
        <v>0.96</v>
      </c>
      <c r="C101" s="3">
        <f t="shared" si="2"/>
        <v>-221.63199995975538</v>
      </c>
    </row>
    <row r="102" spans="2:3" x14ac:dyDescent="0.2">
      <c r="B102" s="1">
        <v>0.98</v>
      </c>
      <c r="C102" s="3">
        <f t="shared" si="2"/>
        <v>-234.48442181224618</v>
      </c>
    </row>
    <row r="103" spans="2:3" x14ac:dyDescent="0.2">
      <c r="B103" s="1">
        <v>1</v>
      </c>
      <c r="C103" s="3">
        <f t="shared" si="2"/>
        <v>-247.5</v>
      </c>
    </row>
    <row r="104" spans="2:3" x14ac:dyDescent="0.2">
      <c r="B104" s="1">
        <v>1.02</v>
      </c>
      <c r="C104" s="3">
        <f t="shared" si="2"/>
        <v>-260.66860918592829</v>
      </c>
    </row>
    <row r="105" spans="2:3" x14ac:dyDescent="0.2">
      <c r="B105" s="1">
        <v>1.04</v>
      </c>
      <c r="C105" s="3">
        <f t="shared" si="2"/>
        <v>-273.98049592318057</v>
      </c>
    </row>
    <row r="106" spans="2:3" x14ac:dyDescent="0.2">
      <c r="B106" s="1">
        <v>1.06</v>
      </c>
      <c r="C106" s="3">
        <f t="shared" si="2"/>
        <v>-287.42627079036447</v>
      </c>
    </row>
    <row r="107" spans="2:3" x14ac:dyDescent="0.2">
      <c r="B107" s="1">
        <v>1.08</v>
      </c>
      <c r="C107" s="3">
        <f t="shared" si="2"/>
        <v>-300.99690000131341</v>
      </c>
    </row>
    <row r="108" spans="2:3" x14ac:dyDescent="0.2">
      <c r="B108" s="1">
        <v>1.1000000000000001</v>
      </c>
      <c r="C108" s="3">
        <f t="shared" si="2"/>
        <v>-314.68369660789449</v>
      </c>
    </row>
    <row r="109" spans="2:3" x14ac:dyDescent="0.2">
      <c r="B109" s="1">
        <v>1.1200000000000001</v>
      </c>
      <c r="C109" s="3">
        <f t="shared" si="2"/>
        <v>-328.47831139825394</v>
      </c>
    </row>
    <row r="110" spans="2:3" x14ac:dyDescent="0.2">
      <c r="B110" s="1">
        <v>1.1399999999999999</v>
      </c>
      <c r="C110" s="3">
        <f t="shared" si="2"/>
        <v>-342.37272357885831</v>
      </c>
    </row>
    <row r="111" spans="2:3" x14ac:dyDescent="0.2">
      <c r="B111" s="1">
        <v>1.1599999999999999</v>
      </c>
      <c r="C111" s="3">
        <f t="shared" si="2"/>
        <v>-356.35923131636446</v>
      </c>
    </row>
    <row r="112" spans="2:3" x14ac:dyDescent="0.2">
      <c r="B112" s="1">
        <v>1.18</v>
      </c>
      <c r="C112" s="3">
        <f t="shared" si="2"/>
        <v>-370.43044220447064</v>
      </c>
    </row>
    <row r="113" spans="2:3" x14ac:dyDescent="0.2">
      <c r="B113" s="1">
        <v>1.2</v>
      </c>
      <c r="C113" s="3">
        <f t="shared" si="2"/>
        <v>-384.5792637114946</v>
      </c>
    </row>
    <row r="114" spans="2:3" x14ac:dyDescent="0.2">
      <c r="B114" s="1">
        <v>1.22</v>
      </c>
      <c r="C114" s="3">
        <f t="shared" si="2"/>
        <v>-398.79889365605959</v>
      </c>
    </row>
    <row r="115" spans="2:3" x14ac:dyDescent="0.2">
      <c r="B115" s="1">
        <v>1.24</v>
      </c>
      <c r="C115" s="3">
        <f t="shared" si="2"/>
        <v>-413.08281075105333</v>
      </c>
    </row>
    <row r="116" spans="2:3" x14ac:dyDescent="0.2">
      <c r="B116" s="1">
        <v>1.26</v>
      </c>
      <c r="C116" s="3">
        <f t="shared" si="2"/>
        <v>-427.42476524965059</v>
      </c>
    </row>
    <row r="117" spans="2:3" x14ac:dyDescent="0.2">
      <c r="B117" s="1">
        <v>1.28</v>
      </c>
      <c r="C117" s="3">
        <f t="shared" si="2"/>
        <v>-441.81876972160171</v>
      </c>
    </row>
    <row r="118" spans="2:3" x14ac:dyDescent="0.2">
      <c r="B118" s="1">
        <v>1.3</v>
      </c>
      <c r="C118" s="3">
        <f t="shared" si="2"/>
        <v>-456.25908998324121</v>
      </c>
    </row>
    <row r="119" spans="2:3" x14ac:dyDescent="0.2">
      <c r="B119" s="1">
        <v>1.32</v>
      </c>
      <c r="C119" s="3">
        <f t="shared" si="2"/>
        <v>-470.74023620032222</v>
      </c>
    </row>
    <row r="120" spans="2:3" x14ac:dyDescent="0.2">
      <c r="B120" s="1">
        <v>1.34</v>
      </c>
      <c r="C120" s="3">
        <f t="shared" si="2"/>
        <v>-485.25695417922179</v>
      </c>
    </row>
    <row r="121" spans="2:3" x14ac:dyDescent="0.2">
      <c r="B121" s="1">
        <v>1.36</v>
      </c>
      <c r="C121" s="3">
        <f t="shared" si="2"/>
        <v>-499.80421685877081</v>
      </c>
    </row>
    <row r="122" spans="2:3" x14ac:dyDescent="0.2">
      <c r="B122" s="1">
        <v>1.38</v>
      </c>
      <c r="C122" s="3">
        <f t="shared" si="2"/>
        <v>-514.37721601224712</v>
      </c>
    </row>
    <row r="123" spans="2:3" x14ac:dyDescent="0.2">
      <c r="B123" s="1">
        <v>1.4</v>
      </c>
      <c r="C123" s="3">
        <f t="shared" si="2"/>
        <v>-528.97135416666606</v>
      </c>
    </row>
    <row r="124" spans="2:3" x14ac:dyDescent="0.2">
      <c r="B124" s="1">
        <v>1.42</v>
      </c>
      <c r="C124" s="3">
        <f t="shared" si="2"/>
        <v>-543.58223674436886</v>
      </c>
    </row>
    <row r="125" spans="2:3" x14ac:dyDescent="0.2">
      <c r="B125" s="1">
        <v>1.44</v>
      </c>
      <c r="C125" s="3">
        <f t="shared" si="2"/>
        <v>-558.20566443020743</v>
      </c>
    </row>
    <row r="126" spans="2:3" x14ac:dyDescent="0.2">
      <c r="B126" s="1">
        <v>1.46</v>
      </c>
      <c r="C126" s="3">
        <f t="shared" si="2"/>
        <v>-572.83762576602294</v>
      </c>
    </row>
    <row r="127" spans="2:3" x14ac:dyDescent="0.2">
      <c r="B127" s="1">
        <v>1.48</v>
      </c>
      <c r="C127" s="3">
        <f t="shared" si="2"/>
        <v>-587.47428997283259</v>
      </c>
    </row>
    <row r="128" spans="2:3" x14ac:dyDescent="0.2">
      <c r="B128" s="1">
        <v>1.5</v>
      </c>
      <c r="C128" s="3">
        <f t="shared" si="2"/>
        <v>-602.11200000000008</v>
      </c>
    </row>
    <row r="129" spans="2:3" x14ac:dyDescent="0.2">
      <c r="B129" s="1">
        <v>1.52</v>
      </c>
      <c r="C129" s="3">
        <f t="shared" si="2"/>
        <v>-616.74726579974413</v>
      </c>
    </row>
    <row r="130" spans="2:3" x14ac:dyDescent="0.2">
      <c r="B130" s="1">
        <v>1.54</v>
      </c>
      <c r="C130" s="3">
        <f t="shared" si="2"/>
        <v>-631.37675782450606</v>
      </c>
    </row>
    <row r="131" spans="2:3" x14ac:dyDescent="0.2">
      <c r="B131" s="1">
        <v>1.56</v>
      </c>
      <c r="C131" s="3">
        <f t="shared" si="2"/>
        <v>-645.9973007440567</v>
      </c>
    </row>
    <row r="132" spans="2:3" x14ac:dyDescent="0.2">
      <c r="B132" s="1">
        <v>1.58</v>
      </c>
      <c r="C132" s="3">
        <f t="shared" si="2"/>
        <v>-660.60586737865106</v>
      </c>
    </row>
    <row r="133" spans="2:3" x14ac:dyDescent="0.2">
      <c r="B133" s="1">
        <v>1.6</v>
      </c>
      <c r="C133" s="3">
        <f t="shared" si="2"/>
        <v>-675.19957284408792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2"/>
  <sheetViews>
    <sheetView showGridLines="0" zoomScaleNormal="100" workbookViewId="0">
      <selection activeCell="I22" sqref="I22"/>
    </sheetView>
  </sheetViews>
  <sheetFormatPr baseColWidth="10" defaultRowHeight="14.25" x14ac:dyDescent="0.2"/>
  <cols>
    <col min="1" max="1" width="17.5703125" style="11" customWidth="1"/>
    <col min="2" max="2" width="12.140625" style="11" bestFit="1" customWidth="1"/>
    <col min="3" max="6" width="13.42578125" style="11" bestFit="1" customWidth="1"/>
    <col min="7" max="16384" width="11.42578125" style="11"/>
  </cols>
  <sheetData>
    <row r="5" spans="1:6" ht="15" thickBot="1" x14ac:dyDescent="0.25">
      <c r="A5" s="14" t="s">
        <v>0</v>
      </c>
      <c r="B5" s="15">
        <v>0</v>
      </c>
      <c r="C5" s="15">
        <v>1</v>
      </c>
      <c r="D5" s="15">
        <v>2</v>
      </c>
      <c r="E5" s="15">
        <v>3</v>
      </c>
      <c r="F5" s="15">
        <v>4</v>
      </c>
    </row>
    <row r="6" spans="1:6" ht="40.5" customHeight="1" x14ac:dyDescent="0.2">
      <c r="A6" s="28" t="s">
        <v>16</v>
      </c>
      <c r="B6" s="10">
        <v>-5000</v>
      </c>
      <c r="C6" s="10">
        <v>19500</v>
      </c>
      <c r="D6" s="10">
        <v>-26950</v>
      </c>
      <c r="E6" s="10">
        <v>15405</v>
      </c>
      <c r="F6" s="10">
        <v>-2970</v>
      </c>
    </row>
    <row r="7" spans="1:6" ht="40.5" customHeight="1" x14ac:dyDescent="0.2">
      <c r="A7" s="28" t="s">
        <v>17</v>
      </c>
      <c r="B7" s="7"/>
      <c r="C7" s="23">
        <f>-C6</f>
        <v>-19500</v>
      </c>
      <c r="D7" s="23">
        <f>-1.1*C7</f>
        <v>21450</v>
      </c>
      <c r="E7" s="7"/>
      <c r="F7" s="7"/>
    </row>
    <row r="8" spans="1:6" ht="30" customHeight="1" x14ac:dyDescent="0.2">
      <c r="A8" s="29" t="s">
        <v>18</v>
      </c>
      <c r="B8" s="7"/>
      <c r="C8" s="7"/>
      <c r="D8" s="24">
        <f>D7+D6</f>
        <v>-5500</v>
      </c>
      <c r="E8" s="7"/>
      <c r="F8" s="7"/>
    </row>
    <row r="9" spans="1:6" ht="40.5" customHeight="1" x14ac:dyDescent="0.2">
      <c r="A9" s="28" t="s">
        <v>19</v>
      </c>
      <c r="B9" s="7"/>
      <c r="C9" s="7"/>
      <c r="D9" s="23">
        <f>-D8</f>
        <v>5500</v>
      </c>
      <c r="E9" s="23">
        <f>-1.1*D9</f>
        <v>-6050.0000000000009</v>
      </c>
      <c r="F9" s="7"/>
    </row>
    <row r="10" spans="1:6" ht="30" customHeight="1" x14ac:dyDescent="0.2">
      <c r="A10" s="29" t="s">
        <v>20</v>
      </c>
      <c r="B10" s="7"/>
      <c r="C10" s="7"/>
      <c r="D10" s="7"/>
      <c r="E10" s="24">
        <f>E9+E6</f>
        <v>9355</v>
      </c>
      <c r="F10" s="7"/>
    </row>
    <row r="11" spans="1:6" ht="40.5" customHeight="1" thickBot="1" x14ac:dyDescent="0.25">
      <c r="A11" s="28" t="s">
        <v>21</v>
      </c>
      <c r="B11" s="7"/>
      <c r="C11" s="7"/>
      <c r="D11" s="7"/>
      <c r="E11" s="24">
        <f>-E10</f>
        <v>-9355</v>
      </c>
      <c r="F11" s="25">
        <f>-1.1*E11</f>
        <v>10290.5</v>
      </c>
    </row>
    <row r="12" spans="1:6" ht="30" customHeight="1" thickBot="1" x14ac:dyDescent="0.25">
      <c r="A12" s="30" t="s">
        <v>22</v>
      </c>
      <c r="B12" s="26"/>
      <c r="C12" s="26"/>
      <c r="D12" s="26"/>
      <c r="E12" s="26"/>
      <c r="F12" s="27">
        <f>F11+F6</f>
        <v>7320.5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4"/>
  <sheetViews>
    <sheetView showGridLines="0" tabSelected="1" topLeftCell="A22" zoomScaleNormal="100" workbookViewId="0">
      <selection activeCell="J55" sqref="J55"/>
    </sheetView>
  </sheetViews>
  <sheetFormatPr baseColWidth="10" defaultRowHeight="14.25" x14ac:dyDescent="0.2"/>
  <cols>
    <col min="1" max="16384" width="11.42578125" style="11"/>
  </cols>
  <sheetData>
    <row r="3" spans="3:7" x14ac:dyDescent="0.2">
      <c r="C3" s="11" t="s">
        <v>1</v>
      </c>
      <c r="D3" s="11">
        <v>-2500</v>
      </c>
      <c r="E3" s="11">
        <v>800</v>
      </c>
      <c r="F3" s="11">
        <v>1050</v>
      </c>
      <c r="G3" s="11">
        <v>1300</v>
      </c>
    </row>
    <row r="6" spans="3:7" x14ac:dyDescent="0.2">
      <c r="C6" s="11" t="s">
        <v>2</v>
      </c>
      <c r="D6" s="11">
        <v>31250</v>
      </c>
      <c r="E6" s="11">
        <v>-68750</v>
      </c>
      <c r="F6" s="11">
        <v>37700</v>
      </c>
    </row>
    <row r="9" spans="3:7" x14ac:dyDescent="0.2">
      <c r="C9" s="11" t="s">
        <v>3</v>
      </c>
      <c r="D9" s="11">
        <v>-2500</v>
      </c>
      <c r="E9" s="11">
        <v>2000</v>
      </c>
      <c r="F9" s="11">
        <v>1000</v>
      </c>
    </row>
    <row r="12" spans="3:7" x14ac:dyDescent="0.2">
      <c r="C12" s="11" t="s">
        <v>23</v>
      </c>
      <c r="D12" s="11">
        <v>-2500</v>
      </c>
      <c r="E12" s="11">
        <v>1600</v>
      </c>
      <c r="F12" s="11">
        <v>1200</v>
      </c>
    </row>
    <row r="16" spans="3:7" x14ac:dyDescent="0.2">
      <c r="C16" s="11" t="s">
        <v>5</v>
      </c>
    </row>
    <row r="17" spans="2:6" x14ac:dyDescent="0.2">
      <c r="B17" s="11" t="s">
        <v>4</v>
      </c>
      <c r="C17" s="11" t="s">
        <v>1</v>
      </c>
      <c r="D17" s="11" t="s">
        <v>2</v>
      </c>
      <c r="E17" s="11" t="s">
        <v>3</v>
      </c>
      <c r="F17" s="11" t="s">
        <v>23</v>
      </c>
    </row>
    <row r="18" spans="2:6" x14ac:dyDescent="0.2">
      <c r="B18" s="2">
        <v>-0.02</v>
      </c>
      <c r="C18" s="3">
        <f>$D$3+NPV(B18,$E$3:$G$3)</f>
        <v>790.84820100468323</v>
      </c>
      <c r="D18" s="3">
        <f>$D$6+NPV(B18,$E$6:$G$6)</f>
        <v>351.41607663473405</v>
      </c>
      <c r="E18" s="3">
        <f>$D$9+NPV(B18,$E$9:$G$9)</f>
        <v>582.04914618908788</v>
      </c>
      <c r="F18" s="3">
        <f>$D$12+NPV(B18,$E$12:$G$12)</f>
        <v>382.13244481466063</v>
      </c>
    </row>
    <row r="19" spans="2:6" x14ac:dyDescent="0.2">
      <c r="B19" s="2">
        <v>-0.01</v>
      </c>
      <c r="C19" s="3">
        <f t="shared" ref="C19:C54" si="0">$D$3+NPV(B19,$E$3:$G$3)</f>
        <v>719.19325898511715</v>
      </c>
      <c r="D19" s="3">
        <f t="shared" ref="D19:D54" si="1">$D$6+NPV(B19,$E$6:$G$6)</f>
        <v>271.01826344250367</v>
      </c>
      <c r="E19" s="3">
        <f t="shared" ref="E19:E54" si="2">$D$9+NPV(B19,$E$9:$G$9)</f>
        <v>540.5060708091014</v>
      </c>
      <c r="F19" s="3">
        <f t="shared" ref="F19:F54" si="3">$D$12+NPV(B19,$E$12:$G$12)</f>
        <v>340.52647689011337</v>
      </c>
    </row>
    <row r="20" spans="2:6" x14ac:dyDescent="0.2">
      <c r="B20" s="2">
        <v>0</v>
      </c>
      <c r="C20" s="3">
        <f t="shared" si="0"/>
        <v>650</v>
      </c>
      <c r="D20" s="3">
        <f t="shared" si="1"/>
        <v>200</v>
      </c>
      <c r="E20" s="3">
        <f t="shared" si="2"/>
        <v>500</v>
      </c>
      <c r="F20" s="3">
        <f t="shared" si="3"/>
        <v>300</v>
      </c>
    </row>
    <row r="21" spans="2:6" x14ac:dyDescent="0.2">
      <c r="B21" s="2">
        <v>0.01</v>
      </c>
      <c r="C21" s="3">
        <f t="shared" si="0"/>
        <v>583.1572521039966</v>
      </c>
      <c r="D21" s="3">
        <f t="shared" si="1"/>
        <v>137.85413194784633</v>
      </c>
      <c r="E21" s="3">
        <f t="shared" si="2"/>
        <v>460.49406920890078</v>
      </c>
      <c r="F21" s="3">
        <f t="shared" si="3"/>
        <v>260.51367512988918</v>
      </c>
    </row>
    <row r="22" spans="2:6" x14ac:dyDescent="0.2">
      <c r="B22" s="2">
        <v>0.02</v>
      </c>
      <c r="C22" s="3">
        <f t="shared" si="0"/>
        <v>518.55998070123815</v>
      </c>
      <c r="D22" s="3">
        <f t="shared" si="1"/>
        <v>84.102268358325091</v>
      </c>
      <c r="E22" s="3">
        <f t="shared" si="2"/>
        <v>421.95309496347545</v>
      </c>
      <c r="F22" s="3">
        <f t="shared" si="3"/>
        <v>222.02998846597438</v>
      </c>
    </row>
    <row r="23" spans="2:6" x14ac:dyDescent="0.2">
      <c r="B23" s="2">
        <v>0.03</v>
      </c>
      <c r="C23" s="3">
        <f t="shared" si="0"/>
        <v>456.10889087576334</v>
      </c>
      <c r="D23" s="3">
        <f t="shared" si="1"/>
        <v>38.29295880855716</v>
      </c>
      <c r="E23" s="3">
        <f t="shared" si="2"/>
        <v>384.34348194928816</v>
      </c>
      <c r="F23" s="3">
        <f t="shared" si="3"/>
        <v>184.5131492129326</v>
      </c>
    </row>
    <row r="24" spans="2:6" x14ac:dyDescent="0.2">
      <c r="B24" s="2">
        <v>0.04</v>
      </c>
      <c r="C24" s="3">
        <f t="shared" si="0"/>
        <v>395.71005917159755</v>
      </c>
      <c r="D24" s="3">
        <f t="shared" si="1"/>
        <v>0</v>
      </c>
      <c r="E24" s="3">
        <f t="shared" si="2"/>
        <v>347.63313609467423</v>
      </c>
      <c r="F24" s="3">
        <f t="shared" si="3"/>
        <v>147.92899408284029</v>
      </c>
    </row>
    <row r="25" spans="2:6" x14ac:dyDescent="0.2">
      <c r="B25" s="2">
        <v>0.05</v>
      </c>
      <c r="C25" s="3">
        <f t="shared" si="0"/>
        <v>337.27459237663334</v>
      </c>
      <c r="D25" s="3">
        <f t="shared" si="1"/>
        <v>-31.179138321997016</v>
      </c>
      <c r="E25" s="3">
        <f t="shared" si="2"/>
        <v>311.79138321995424</v>
      </c>
      <c r="F25" s="3">
        <f t="shared" si="3"/>
        <v>112.24489795918362</v>
      </c>
    </row>
    <row r="26" spans="2:6" x14ac:dyDescent="0.2">
      <c r="B26" s="2">
        <v>0.06</v>
      </c>
      <c r="C26" s="3">
        <f t="shared" si="0"/>
        <v>280.71831108901961</v>
      </c>
      <c r="D26" s="3">
        <f t="shared" si="1"/>
        <v>-55.624777500892378</v>
      </c>
      <c r="E26" s="3">
        <f t="shared" si="2"/>
        <v>276.78889284442812</v>
      </c>
      <c r="F26" s="3">
        <f t="shared" si="3"/>
        <v>77.429690281238891</v>
      </c>
    </row>
    <row r="27" spans="2:6" x14ac:dyDescent="0.2">
      <c r="B27" s="2">
        <v>7.0000000000000007E-2</v>
      </c>
      <c r="C27" s="3">
        <f t="shared" si="0"/>
        <v>225.96145604684853</v>
      </c>
      <c r="D27" s="3">
        <f t="shared" si="1"/>
        <v>-73.696392698053387</v>
      </c>
      <c r="E27" s="3">
        <f t="shared" si="2"/>
        <v>242.59760677788472</v>
      </c>
      <c r="F27" s="3">
        <f t="shared" si="3"/>
        <v>43.453576731591966</v>
      </c>
    </row>
    <row r="28" spans="2:6" x14ac:dyDescent="0.2">
      <c r="B28" s="2">
        <v>0.08</v>
      </c>
      <c r="C28" s="3">
        <f t="shared" si="0"/>
        <v>172.92841538383345</v>
      </c>
      <c r="D28" s="3">
        <f t="shared" si="1"/>
        <v>-85.733882030181121</v>
      </c>
      <c r="E28" s="3">
        <f t="shared" si="2"/>
        <v>209.19067215363521</v>
      </c>
      <c r="F28" s="3">
        <f t="shared" si="3"/>
        <v>10.288065843621553</v>
      </c>
    </row>
    <row r="29" spans="2:6" x14ac:dyDescent="0.2">
      <c r="B29" s="2">
        <v>0.09</v>
      </c>
      <c r="C29" s="3">
        <f t="shared" si="0"/>
        <v>121.54747113771145</v>
      </c>
      <c r="D29" s="3">
        <f t="shared" si="1"/>
        <v>-92.058749263531354</v>
      </c>
      <c r="E29" s="3">
        <f t="shared" si="2"/>
        <v>176.54237858766101</v>
      </c>
      <c r="F29" s="3">
        <f t="shared" si="3"/>
        <v>-22.094099823247689</v>
      </c>
    </row>
    <row r="30" spans="2:6" x14ac:dyDescent="0.2">
      <c r="B30" s="2">
        <v>0.1</v>
      </c>
      <c r="C30" s="3">
        <f t="shared" si="0"/>
        <v>71.750563486099963</v>
      </c>
      <c r="D30" s="3">
        <f t="shared" si="1"/>
        <v>-92.975206611568865</v>
      </c>
      <c r="E30" s="3">
        <f t="shared" si="2"/>
        <v>144.62809917355344</v>
      </c>
      <c r="F30" s="3">
        <f t="shared" si="3"/>
        <v>-53.7190082644629</v>
      </c>
    </row>
    <row r="31" spans="2:6" x14ac:dyDescent="0.2">
      <c r="B31" s="2">
        <v>0.11</v>
      </c>
      <c r="C31" s="3">
        <f t="shared" si="0"/>
        <v>23.473071318212988</v>
      </c>
      <c r="D31" s="3">
        <f t="shared" si="1"/>
        <v>-88.771203636064456</v>
      </c>
      <c r="E31" s="3">
        <f t="shared" si="2"/>
        <v>113.42423504585668</v>
      </c>
      <c r="F31" s="3">
        <f t="shared" si="3"/>
        <v>-84.611638665693135</v>
      </c>
    </row>
    <row r="32" spans="2:6" x14ac:dyDescent="0.2">
      <c r="B32" s="2">
        <v>0.12</v>
      </c>
      <c r="C32" s="3">
        <f t="shared" si="0"/>
        <v>-23.346392128280513</v>
      </c>
      <c r="D32" s="3">
        <f t="shared" si="1"/>
        <v>-79.719387755103526</v>
      </c>
      <c r="E32" s="3">
        <f t="shared" si="2"/>
        <v>82.908163265305575</v>
      </c>
      <c r="F32" s="3">
        <f t="shared" si="3"/>
        <v>-114.79591836734699</v>
      </c>
    </row>
    <row r="33" spans="2:6" x14ac:dyDescent="0.2">
      <c r="B33" s="2">
        <v>0.13</v>
      </c>
      <c r="C33" s="3">
        <f t="shared" si="0"/>
        <v>-68.766169726598037</v>
      </c>
      <c r="D33" s="3">
        <f t="shared" si="1"/>
        <v>-66.078001409667195</v>
      </c>
      <c r="E33" s="3">
        <f t="shared" si="2"/>
        <v>53.058187798575091</v>
      </c>
      <c r="F33" s="3">
        <f t="shared" si="3"/>
        <v>-144.29477641162157</v>
      </c>
    </row>
    <row r="34" spans="2:6" x14ac:dyDescent="0.2">
      <c r="B34" s="2">
        <v>0.14000000000000001</v>
      </c>
      <c r="C34" s="3">
        <f t="shared" si="0"/>
        <v>-112.84173807865363</v>
      </c>
      <c r="D34" s="3">
        <f t="shared" si="1"/>
        <v>-48.09172052939175</v>
      </c>
      <c r="E34" s="3">
        <f t="shared" si="2"/>
        <v>23.853493382579018</v>
      </c>
      <c r="F34" s="3">
        <f t="shared" si="3"/>
        <v>-173.13019390581758</v>
      </c>
    </row>
    <row r="35" spans="2:6" x14ac:dyDescent="0.2">
      <c r="B35" s="2">
        <v>0.15</v>
      </c>
      <c r="C35" s="3">
        <f t="shared" si="0"/>
        <v>-155.62587326374614</v>
      </c>
      <c r="D35" s="3">
        <f t="shared" si="1"/>
        <v>-25.992438563327596</v>
      </c>
      <c r="E35" s="3">
        <f t="shared" si="2"/>
        <v>-4.7258979206044387</v>
      </c>
      <c r="F35" s="3">
        <f t="shared" si="3"/>
        <v>-201.32325141776937</v>
      </c>
    </row>
    <row r="36" spans="2:6" x14ac:dyDescent="0.2">
      <c r="B36" s="2">
        <v>0.16</v>
      </c>
      <c r="C36" s="3">
        <f t="shared" si="0"/>
        <v>-197.16880560908567</v>
      </c>
      <c r="D36" s="3">
        <f t="shared" si="1"/>
        <v>0</v>
      </c>
      <c r="E36" s="3">
        <f t="shared" si="2"/>
        <v>-32.699167657550333</v>
      </c>
      <c r="F36" s="3">
        <f t="shared" si="3"/>
        <v>-228.8941736028537</v>
      </c>
    </row>
    <row r="37" spans="2:6" x14ac:dyDescent="0.2">
      <c r="B37" s="2">
        <v>0.17</v>
      </c>
      <c r="C37" s="3">
        <f t="shared" si="0"/>
        <v>-237.51836429899095</v>
      </c>
      <c r="D37" s="3">
        <f t="shared" si="1"/>
        <v>29.677113010442554</v>
      </c>
      <c r="E37" s="3">
        <f t="shared" si="2"/>
        <v>-60.084739571919272</v>
      </c>
      <c r="F37" s="3">
        <f t="shared" si="3"/>
        <v>-255.86237124698664</v>
      </c>
    </row>
    <row r="38" spans="2:6" x14ac:dyDescent="0.2">
      <c r="B38" s="2">
        <v>0.18</v>
      </c>
      <c r="C38" s="3">
        <f t="shared" si="0"/>
        <v>-276.72011257236636</v>
      </c>
      <c r="D38" s="3">
        <f t="shared" si="1"/>
        <v>62.841137604136748</v>
      </c>
      <c r="E38" s="3">
        <f t="shared" si="2"/>
        <v>-86.900316001148894</v>
      </c>
      <c r="F38" s="3">
        <f t="shared" si="3"/>
        <v>-282.24648089629409</v>
      </c>
    </row>
    <row r="39" spans="2:6" x14ac:dyDescent="0.2">
      <c r="B39" s="2">
        <v>0.19</v>
      </c>
      <c r="C39" s="3">
        <f t="shared" si="0"/>
        <v>-314.81747419679641</v>
      </c>
      <c r="D39" s="3">
        <f t="shared" si="1"/>
        <v>99.304427653416496</v>
      </c>
      <c r="E39" s="3">
        <f t="shared" si="2"/>
        <v>-113.16291222371274</v>
      </c>
      <c r="F39" s="3">
        <f t="shared" si="3"/>
        <v>-308.06440223148047</v>
      </c>
    </row>
    <row r="40" spans="2:6" x14ac:dyDescent="0.2">
      <c r="B40" s="2">
        <v>0.2</v>
      </c>
      <c r="C40" s="3">
        <f t="shared" si="0"/>
        <v>-351.85185185185173</v>
      </c>
      <c r="D40" s="3">
        <f t="shared" si="1"/>
        <v>138.88888888889051</v>
      </c>
      <c r="E40" s="3">
        <f t="shared" si="2"/>
        <v>-138.88888888888869</v>
      </c>
      <c r="F40" s="3">
        <f t="shared" si="3"/>
        <v>-333.33333333333303</v>
      </c>
    </row>
    <row r="41" spans="2:6" x14ac:dyDescent="0.2">
      <c r="B41" s="2">
        <v>0.21</v>
      </c>
      <c r="C41" s="3">
        <f t="shared" si="0"/>
        <v>-387.86273800337631</v>
      </c>
      <c r="D41" s="3">
        <f t="shared" si="1"/>
        <v>181.42544908134732</v>
      </c>
      <c r="E41" s="3">
        <f t="shared" si="2"/>
        <v>-164.09398265145819</v>
      </c>
      <c r="F41" s="3">
        <f t="shared" si="3"/>
        <v>-358.06980397513826</v>
      </c>
    </row>
    <row r="42" spans="2:6" x14ac:dyDescent="0.2">
      <c r="B42" s="2">
        <v>0.22</v>
      </c>
      <c r="C42" s="3">
        <f t="shared" si="0"/>
        <v>-422.8878188042172</v>
      </c>
      <c r="D42" s="3">
        <f t="shared" si="1"/>
        <v>226.75356087073305</v>
      </c>
      <c r="E42" s="3">
        <f t="shared" si="2"/>
        <v>-188.79333512496623</v>
      </c>
      <c r="F42" s="3">
        <f t="shared" si="3"/>
        <v>-382.28970706799237</v>
      </c>
    </row>
    <row r="43" spans="2:6" x14ac:dyDescent="0.2">
      <c r="B43" s="2">
        <v>0.23</v>
      </c>
      <c r="C43" s="3">
        <f t="shared" si="0"/>
        <v>-456.9630715145147</v>
      </c>
      <c r="D43" s="3">
        <f t="shared" si="1"/>
        <v>274.72073501223349</v>
      </c>
      <c r="E43" s="3">
        <f t="shared" si="2"/>
        <v>-213.00152025910484</v>
      </c>
      <c r="F43" s="3">
        <f t="shared" si="3"/>
        <v>-406.00832837596681</v>
      </c>
    </row>
    <row r="44" spans="2:6" x14ac:dyDescent="0.2">
      <c r="B44" s="2">
        <v>0.24</v>
      </c>
      <c r="C44" s="3">
        <f t="shared" si="0"/>
        <v>-490.12285589607609</v>
      </c>
      <c r="D44" s="3">
        <f t="shared" si="1"/>
        <v>325.18210197710869</v>
      </c>
      <c r="E44" s="3">
        <f t="shared" si="2"/>
        <v>-236.73257023933411</v>
      </c>
      <c r="F44" s="3">
        <f t="shared" si="3"/>
        <v>-429.24037460978116</v>
      </c>
    </row>
    <row r="45" spans="2:6" x14ac:dyDescent="0.2">
      <c r="B45" s="2">
        <v>0.25</v>
      </c>
      <c r="C45" s="3">
        <f t="shared" si="0"/>
        <v>-522.40000000000009</v>
      </c>
      <c r="D45" s="3">
        <f t="shared" si="1"/>
        <v>378</v>
      </c>
      <c r="E45" s="3">
        <f t="shared" si="2"/>
        <v>-260</v>
      </c>
      <c r="F45" s="3">
        <f t="shared" si="3"/>
        <v>-452</v>
      </c>
    </row>
    <row r="46" spans="2:6" x14ac:dyDescent="0.2">
      <c r="B46" s="2">
        <v>0.26</v>
      </c>
      <c r="C46" s="3">
        <f t="shared" si="0"/>
        <v>-553.82588073442184</v>
      </c>
      <c r="D46" s="3">
        <f t="shared" si="1"/>
        <v>433.04358780549228</v>
      </c>
      <c r="E46" s="3">
        <f t="shared" si="2"/>
        <v>-282.81683043587782</v>
      </c>
      <c r="F46" s="3">
        <f t="shared" si="3"/>
        <v>-474.30083144368859</v>
      </c>
    </row>
    <row r="47" spans="2:6" x14ac:dyDescent="0.2">
      <c r="B47" s="2">
        <v>0.27</v>
      </c>
      <c r="C47" s="3">
        <f t="shared" si="0"/>
        <v>-584.43049956966092</v>
      </c>
      <c r="D47" s="3">
        <f t="shared" si="1"/>
        <v>490.1884803769608</v>
      </c>
      <c r="E47" s="3">
        <f t="shared" si="2"/>
        <v>-305.19561039122073</v>
      </c>
      <c r="F47" s="3">
        <f t="shared" si="3"/>
        <v>-496.15599231198485</v>
      </c>
    </row>
    <row r="48" spans="2:6" x14ac:dyDescent="0.2">
      <c r="B48" s="2">
        <v>0.28000000000000003</v>
      </c>
      <c r="C48" s="3">
        <f t="shared" si="0"/>
        <v>-614.2425537109375</v>
      </c>
      <c r="D48" s="3">
        <f t="shared" si="1"/>
        <v>549.31640625</v>
      </c>
      <c r="E48" s="3">
        <f t="shared" si="2"/>
        <v>-327.1484375</v>
      </c>
      <c r="F48" s="3">
        <f t="shared" si="3"/>
        <v>-517.578125</v>
      </c>
    </row>
    <row r="49" spans="2:6" x14ac:dyDescent="0.2">
      <c r="B49" s="2">
        <v>0.28999999999999998</v>
      </c>
      <c r="C49" s="3">
        <f t="shared" si="0"/>
        <v>-643.28950304399018</v>
      </c>
      <c r="D49" s="3">
        <f t="shared" si="1"/>
        <v>610.3148849227764</v>
      </c>
      <c r="E49" s="3">
        <f t="shared" si="2"/>
        <v>-348.68697794603668</v>
      </c>
      <c r="F49" s="3">
        <f t="shared" si="3"/>
        <v>-538.5794122949344</v>
      </c>
    </row>
    <row r="50" spans="2:6" x14ac:dyDescent="0.2">
      <c r="B50" s="2">
        <v>0.3</v>
      </c>
      <c r="C50" s="3">
        <f t="shared" si="0"/>
        <v>-671.59763313609483</v>
      </c>
      <c r="D50" s="3">
        <f t="shared" si="1"/>
        <v>673.0769230769256</v>
      </c>
      <c r="E50" s="3">
        <f t="shared" si="2"/>
        <v>-369.82248520710073</v>
      </c>
      <c r="F50" s="3">
        <f t="shared" si="3"/>
        <v>-559.17159763313634</v>
      </c>
    </row>
    <row r="51" spans="2:6" x14ac:dyDescent="0.2">
      <c r="B51" s="2">
        <v>0.31</v>
      </c>
      <c r="C51" s="3">
        <f t="shared" si="0"/>
        <v>-699.19211455408185</v>
      </c>
      <c r="D51" s="3">
        <f t="shared" si="1"/>
        <v>737.5007283957857</v>
      </c>
      <c r="E51" s="3">
        <f t="shared" si="2"/>
        <v>-390.56581784278342</v>
      </c>
      <c r="F51" s="3">
        <f t="shared" si="3"/>
        <v>-579.36600431210309</v>
      </c>
    </row>
    <row r="52" spans="2:6" x14ac:dyDescent="0.2">
      <c r="B52" s="2">
        <v>0.32</v>
      </c>
      <c r="C52" s="3">
        <f t="shared" si="0"/>
        <v>-726.09705874168685</v>
      </c>
      <c r="D52" s="3">
        <f t="shared" si="1"/>
        <v>803.48943985308142</v>
      </c>
      <c r="E52" s="3">
        <f t="shared" si="2"/>
        <v>-410.92745638200176</v>
      </c>
      <c r="F52" s="3">
        <f t="shared" si="3"/>
        <v>-599.1735537190084</v>
      </c>
    </row>
    <row r="53" spans="2:6" x14ac:dyDescent="0.2">
      <c r="B53" s="2">
        <v>0.33</v>
      </c>
      <c r="C53" s="3">
        <f t="shared" si="0"/>
        <v>-752.33557068089999</v>
      </c>
      <c r="D53" s="3">
        <f t="shared" si="1"/>
        <v>870.95087342416446</v>
      </c>
      <c r="E53" s="3">
        <f t="shared" si="2"/>
        <v>-430.91751936231594</v>
      </c>
      <c r="F53" s="3">
        <f t="shared" si="3"/>
        <v>-618.60478263327514</v>
      </c>
    </row>
    <row r="54" spans="2:6" x14ac:dyDescent="0.2">
      <c r="B54" s="2">
        <v>0.34</v>
      </c>
      <c r="C54" s="3">
        <f t="shared" si="0"/>
        <v>-777.92979854569921</v>
      </c>
      <c r="D54" s="3">
        <f t="shared" si="1"/>
        <v>939.79728224548671</v>
      </c>
      <c r="E54" s="3">
        <f t="shared" si="2"/>
        <v>-450.54577856983769</v>
      </c>
      <c r="F54" s="3">
        <f t="shared" si="3"/>
        <v>-637.66985965693948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21"/>
  <sheetViews>
    <sheetView showGridLines="0" zoomScaleNormal="100" workbookViewId="0"/>
  </sheetViews>
  <sheetFormatPr baseColWidth="10" defaultRowHeight="14.25" x14ac:dyDescent="0.2"/>
  <cols>
    <col min="1" max="3" width="11.42578125" style="11"/>
    <col min="4" max="4" width="13.28515625" style="11" bestFit="1" customWidth="1"/>
    <col min="5" max="7" width="12.140625" style="11" bestFit="1" customWidth="1"/>
    <col min="8" max="16384" width="11.42578125" style="11"/>
  </cols>
  <sheetData>
    <row r="4" spans="3:7" ht="15" thickBot="1" x14ac:dyDescent="0.25">
      <c r="C4" s="14" t="s">
        <v>0</v>
      </c>
      <c r="D4" s="15">
        <v>0</v>
      </c>
      <c r="E4" s="15">
        <v>1</v>
      </c>
      <c r="F4" s="15">
        <v>2</v>
      </c>
      <c r="G4" s="15">
        <v>3</v>
      </c>
    </row>
    <row r="6" spans="3:7" x14ac:dyDescent="0.2">
      <c r="C6" s="11" t="s">
        <v>24</v>
      </c>
      <c r="D6" s="8">
        <v>-10000</v>
      </c>
      <c r="E6" s="8">
        <v>3741</v>
      </c>
      <c r="F6" s="8">
        <v>3741</v>
      </c>
      <c r="G6" s="8">
        <v>3741</v>
      </c>
    </row>
    <row r="8" spans="3:7" ht="18.75" x14ac:dyDescent="0.35">
      <c r="C8" s="4" t="s">
        <v>26</v>
      </c>
      <c r="D8" s="31">
        <f>D6+NPV(D10,E6:G6)</f>
        <v>2.5800623916438781E-5</v>
      </c>
    </row>
    <row r="10" spans="3:7" x14ac:dyDescent="0.2">
      <c r="C10" s="4" t="s">
        <v>25</v>
      </c>
      <c r="D10" s="32">
        <v>5.9985821599471807E-2</v>
      </c>
    </row>
    <row r="15" spans="3:7" ht="15" thickBot="1" x14ac:dyDescent="0.25">
      <c r="C15" s="14" t="s">
        <v>0</v>
      </c>
      <c r="D15" s="15">
        <v>0</v>
      </c>
      <c r="E15" s="15">
        <v>1</v>
      </c>
      <c r="F15" s="15">
        <v>2</v>
      </c>
      <c r="G15" s="15">
        <v>3</v>
      </c>
    </row>
    <row r="17" spans="3:7" x14ac:dyDescent="0.2">
      <c r="C17" s="11" t="s">
        <v>24</v>
      </c>
      <c r="D17" s="8">
        <v>-10000</v>
      </c>
      <c r="E17" s="8">
        <v>0</v>
      </c>
      <c r="F17" s="8">
        <v>0</v>
      </c>
      <c r="G17" s="8">
        <v>11910</v>
      </c>
    </row>
    <row r="19" spans="3:7" ht="18.75" x14ac:dyDescent="0.35">
      <c r="C19" s="4" t="s">
        <v>26</v>
      </c>
      <c r="D19" s="31">
        <f>D17+NPV(D21,E17:G17)</f>
        <v>-2.9742672268184833E-4</v>
      </c>
    </row>
    <row r="21" spans="3:7" x14ac:dyDescent="0.2">
      <c r="C21" s="4" t="s">
        <v>25</v>
      </c>
      <c r="D21" s="32">
        <v>5.9995263840095049E-2</v>
      </c>
      <c r="E21" s="33">
        <f>IRR(D17:G17)</f>
        <v>5.9995253331064369E-2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29"/>
  <sheetViews>
    <sheetView showGridLines="0" zoomScaleNormal="100" workbookViewId="0"/>
  </sheetViews>
  <sheetFormatPr baseColWidth="10" defaultRowHeight="14.25" x14ac:dyDescent="0.2"/>
  <cols>
    <col min="1" max="16384" width="11.42578125" style="11"/>
  </cols>
  <sheetData>
    <row r="4" spans="3:12" x14ac:dyDescent="0.2">
      <c r="C4" s="11">
        <f>500*1.1^3+500*1.1^2+ 500*1.1 +500</f>
        <v>2320.5000000000005</v>
      </c>
      <c r="G4" s="11">
        <f>700*1.1^3+600*1.1^2+400*1.1^4</f>
        <v>2243.3400000000006</v>
      </c>
      <c r="K4" s="5">
        <f>700*1.1+600</f>
        <v>1370</v>
      </c>
    </row>
    <row r="5" spans="3:12" x14ac:dyDescent="0.2">
      <c r="C5" s="11">
        <v>1400</v>
      </c>
      <c r="D5" s="11">
        <f>(C4/C5)^(1/4)</f>
        <v>1.1346538322142015</v>
      </c>
      <c r="G5" s="11">
        <v>1400</v>
      </c>
      <c r="H5" s="11">
        <f>(G4/G5)^(1/4)</f>
        <v>1.1251016617040426</v>
      </c>
      <c r="K5" s="11">
        <v>1000</v>
      </c>
      <c r="L5" s="11">
        <f>(K4/K5)^(1/2)</f>
        <v>1.1704699910719625</v>
      </c>
    </row>
    <row r="6" spans="3:12" x14ac:dyDescent="0.2">
      <c r="D6" s="34">
        <f>D5-1</f>
        <v>0.13465383221420146</v>
      </c>
      <c r="H6" s="34">
        <f>H5-1</f>
        <v>0.12510166170404258</v>
      </c>
      <c r="L6" s="34">
        <f>L5-1</f>
        <v>0.17046999107196248</v>
      </c>
    </row>
    <row r="16" spans="3:12" x14ac:dyDescent="0.2">
      <c r="C16" s="11">
        <v>-1400</v>
      </c>
      <c r="D16" s="11">
        <v>500</v>
      </c>
      <c r="E16" s="11">
        <v>500</v>
      </c>
      <c r="F16" s="11">
        <v>500</v>
      </c>
      <c r="G16" s="11">
        <v>500</v>
      </c>
    </row>
    <row r="17" spans="3:7" x14ac:dyDescent="0.2">
      <c r="C17" s="9">
        <f>C16+NPV(0.1,D16:G16)</f>
        <v>184.9327231746463</v>
      </c>
    </row>
    <row r="22" spans="3:7" x14ac:dyDescent="0.2">
      <c r="C22" s="11">
        <v>-1000</v>
      </c>
      <c r="D22" s="11">
        <v>700</v>
      </c>
      <c r="E22" s="11">
        <v>600</v>
      </c>
    </row>
    <row r="23" spans="3:7" x14ac:dyDescent="0.2">
      <c r="C23" s="9">
        <f>C22+NPV(0.1,D22:G22)</f>
        <v>132.23140495867756</v>
      </c>
    </row>
    <row r="28" spans="3:7" x14ac:dyDescent="0.2">
      <c r="C28" s="11">
        <v>-2000</v>
      </c>
      <c r="D28" s="11">
        <v>700</v>
      </c>
      <c r="E28" s="11">
        <v>700</v>
      </c>
      <c r="F28" s="11">
        <v>700</v>
      </c>
      <c r="G28" s="11">
        <v>700</v>
      </c>
    </row>
    <row r="29" spans="3:7" x14ac:dyDescent="0.2">
      <c r="C29" s="9">
        <f>C28+NPV(0.1,D28:G28)</f>
        <v>218.90581244450505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21"/>
  <sheetViews>
    <sheetView showGridLines="0" zoomScaleNormal="100" workbookViewId="0"/>
  </sheetViews>
  <sheetFormatPr baseColWidth="10" defaultRowHeight="14.25" x14ac:dyDescent="0.2"/>
  <cols>
    <col min="1" max="3" width="11.42578125" style="11"/>
    <col min="4" max="4" width="13.28515625" style="11" bestFit="1" customWidth="1"/>
    <col min="5" max="7" width="12.140625" style="11" bestFit="1" customWidth="1"/>
    <col min="8" max="16384" width="11.42578125" style="11"/>
  </cols>
  <sheetData>
    <row r="4" spans="3:8" ht="15" thickBot="1" x14ac:dyDescent="0.25">
      <c r="C4" s="14" t="s">
        <v>0</v>
      </c>
      <c r="D4" s="15">
        <v>0</v>
      </c>
      <c r="E4" s="15">
        <v>1</v>
      </c>
      <c r="F4" s="15">
        <v>2</v>
      </c>
      <c r="G4" s="15">
        <v>3</v>
      </c>
      <c r="H4" s="15">
        <v>4</v>
      </c>
    </row>
    <row r="6" spans="3:8" x14ac:dyDescent="0.2">
      <c r="C6" s="11" t="s">
        <v>6</v>
      </c>
      <c r="D6" s="8">
        <v>-1400</v>
      </c>
      <c r="E6" s="8">
        <v>500</v>
      </c>
      <c r="F6" s="8">
        <v>500</v>
      </c>
      <c r="G6" s="8">
        <v>500</v>
      </c>
      <c r="H6" s="11">
        <v>500</v>
      </c>
    </row>
    <row r="8" spans="3:8" ht="18.75" x14ac:dyDescent="0.35">
      <c r="C8" s="4" t="s">
        <v>26</v>
      </c>
      <c r="D8" s="31">
        <f>D6+NPV(0.1,E6:H6)</f>
        <v>184.9327231746463</v>
      </c>
    </row>
    <row r="10" spans="3:8" x14ac:dyDescent="0.2">
      <c r="C10" s="4" t="s">
        <v>25</v>
      </c>
      <c r="D10" s="32">
        <f>IRR(D6:H6)</f>
        <v>0.159674464009117</v>
      </c>
    </row>
    <row r="15" spans="3:8" ht="15" thickBot="1" x14ac:dyDescent="0.25">
      <c r="C15" s="14" t="s">
        <v>0</v>
      </c>
      <c r="D15" s="15">
        <v>0</v>
      </c>
      <c r="E15" s="15">
        <v>1</v>
      </c>
      <c r="F15" s="15">
        <v>2</v>
      </c>
      <c r="G15" s="15">
        <v>3</v>
      </c>
      <c r="H15" s="15">
        <v>4</v>
      </c>
    </row>
    <row r="17" spans="3:8" x14ac:dyDescent="0.2">
      <c r="C17" s="11" t="s">
        <v>24</v>
      </c>
      <c r="D17" s="8">
        <v>-2000</v>
      </c>
      <c r="E17" s="8">
        <v>700</v>
      </c>
      <c r="F17" s="8">
        <v>700</v>
      </c>
      <c r="G17" s="8">
        <v>700</v>
      </c>
      <c r="H17" s="11">
        <v>700</v>
      </c>
    </row>
    <row r="19" spans="3:8" ht="18.75" x14ac:dyDescent="0.35">
      <c r="C19" s="4" t="s">
        <v>26</v>
      </c>
      <c r="D19" s="31">
        <f>D17+NPV(0.1,E17:H17)</f>
        <v>218.90581244450505</v>
      </c>
    </row>
    <row r="21" spans="3:8" x14ac:dyDescent="0.2">
      <c r="C21" s="4" t="s">
        <v>25</v>
      </c>
      <c r="D21" s="32">
        <f>IRR(D17:H17)</f>
        <v>0.14962544030288161</v>
      </c>
      <c r="E21" s="3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3.2.1. Fall 1 - Fall 5</vt:lpstr>
      <vt:lpstr>3.2.1 interner Zinssatz IKV-Lsg</vt:lpstr>
      <vt:lpstr>3.2.1 int. Zinssatz NBW-Solver</vt:lpstr>
      <vt:lpstr>3.2.2KapWertfkt mehrere Nullst.</vt:lpstr>
      <vt:lpstr>3.2.2 Anlage internen Zinssatz</vt:lpstr>
      <vt:lpstr>3.3.1 Abb 3.2 Kapwertfkten</vt:lpstr>
      <vt:lpstr>3.4.1.1</vt:lpstr>
      <vt:lpstr>3.4.2</vt:lpstr>
      <vt:lpstr>3.5.1</vt:lpstr>
      <vt:lpstr>3.5.2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2014-06-24T14:25:42Z</cp:lastPrinted>
  <dcterms:created xsi:type="dcterms:W3CDTF">2014-02-27T12:21:44Z</dcterms:created>
  <dcterms:modified xsi:type="dcterms:W3CDTF">2016-12-13T09:31:25Z</dcterms:modified>
</cp:coreProperties>
</file>